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1" activeTab="25"/>
  </bookViews>
  <sheets>
    <sheet name="XXXX" sheetId="39" state="veryHidden" r:id="rId1"/>
    <sheet name="eCAL" sheetId="88" r:id="rId2"/>
    <sheet name="4600" sheetId="85" r:id="rId3"/>
    <sheet name="4600data" sheetId="90" state="hidden" r:id="rId4"/>
    <sheet name="4600 Options" sheetId="84" r:id="rId5"/>
    <sheet name="3200" sheetId="73" r:id="rId6"/>
    <sheet name="3200data" sheetId="96" state="hidden" r:id="rId7"/>
    <sheet name="3300" sheetId="7" r:id="rId8"/>
    <sheet name="3300data" sheetId="89" state="hidden" r:id="rId9"/>
    <sheet name="9300" sheetId="67" r:id="rId10"/>
    <sheet name="9300data" sheetId="91" state="hidden" r:id="rId11"/>
    <sheet name="9400" sheetId="68" r:id="rId12"/>
    <sheet name="9400data" sheetId="92" state="hidden" r:id="rId13"/>
    <sheet name="9500P" sheetId="87" r:id="rId14"/>
    <sheet name="9500data" sheetId="93" state="hidden" r:id="rId15"/>
    <sheet name="33-95P accs" sheetId="46" r:id="rId16"/>
    <sheet name="CALogix" sheetId="77" r:id="rId17"/>
    <sheet name="CALOGIXdata" sheetId="100" state="hidden" r:id="rId18"/>
    <sheet name="CALogix accs" sheetId="78" r:id="rId19"/>
    <sheet name="Th'stats ETxx" sheetId="74" r:id="rId20"/>
    <sheet name="ETdata" sheetId="98" state="hidden" r:id="rId21"/>
    <sheet name="Th'stats EDTxx" sheetId="75" r:id="rId22"/>
    <sheet name="EDTdata" sheetId="99" state="hidden" r:id="rId23"/>
    <sheet name="Timers &amp; ind's" sheetId="76" r:id="rId24"/>
    <sheet name="TimerData" sheetId="97" state="hidden" r:id="rId25"/>
    <sheet name="9900" sheetId="71" r:id="rId26"/>
    <sheet name="9900data" sheetId="94" state="hidden" r:id="rId27"/>
    <sheet name="9900 accs" sheetId="72" r:id="rId28"/>
    <sheet name="9900accsdata" sheetId="95" state="hidden" r:id="rId29"/>
    <sheet name="6000" sheetId="81" r:id="rId30"/>
    <sheet name="8000" sheetId="83" r:id="rId31"/>
    <sheet name="eCALdata" sheetId="101" state="hidden" r:id="rId32"/>
  </sheets>
  <definedNames>
    <definedName name="_xlnm.Print_Area" localSheetId="5">'3200'!$A$1:$G$15</definedName>
    <definedName name="_xlnm.Print_Area" localSheetId="7">'3300'!$A$1:$G$23</definedName>
    <definedName name="_xlnm.Print_Area" localSheetId="15">'33-95P accs'!$A$1:$B$14</definedName>
    <definedName name="_xlnm.Print_Area" localSheetId="2">'4600'!$A$1:$S$66</definedName>
    <definedName name="_xlnm.Print_Area" localSheetId="4">'4600 Options'!$A$1:$R$27</definedName>
    <definedName name="_xlnm.Print_Area" localSheetId="29">'6000'!$A$1:$D$24</definedName>
    <definedName name="_xlnm.Print_Area" localSheetId="30">'8000'!$A$1:$D$29</definedName>
    <definedName name="_xlnm.Print_Area" localSheetId="9">'9300'!$A$1:$G$20</definedName>
    <definedName name="_xlnm.Print_Area" localSheetId="11">'9400'!$A$1:$G$18</definedName>
    <definedName name="_xlnm.Print_Area" localSheetId="13">'9500P'!$A$1:$I$27</definedName>
    <definedName name="_xlnm.Print_Area" localSheetId="25">'9900'!$A$1:$G$25</definedName>
    <definedName name="_xlnm.Print_Area" localSheetId="27">'9900 accs'!$A$1:$F$17</definedName>
    <definedName name="_xlnm.Print_Area" localSheetId="16">CALogix!$A$1:$G$35</definedName>
    <definedName name="_xlnm.Print_Area" localSheetId="18">'CALogix accs'!$A$1:$B$17</definedName>
    <definedName name="_xlnm.Print_Area" localSheetId="21">'Th''stats EDTxx'!$A$1:$H$29</definedName>
    <definedName name="_xlnm.Print_Area" localSheetId="19">'Th''stats ETxx'!$A$1:$H$26</definedName>
    <definedName name="_xlnm.Print_Area" localSheetId="23">'Timers &amp; ind''s'!$A$1:$F$21</definedName>
  </definedNames>
  <calcPr calcId="145621"/>
</workbook>
</file>

<file path=xl/calcChain.xml><?xml version="1.0" encoding="utf-8"?>
<calcChain xmlns="http://schemas.openxmlformats.org/spreadsheetml/2006/main">
  <c r="M35" i="88" l="1"/>
  <c r="M2" i="88" s="1"/>
  <c r="L27" i="88"/>
  <c r="L2" i="88" s="1"/>
  <c r="J24" i="88"/>
  <c r="J2" i="88" s="1"/>
  <c r="I21" i="88"/>
  <c r="I2" i="88" s="1"/>
  <c r="H15" i="88"/>
  <c r="H2" i="88" s="1"/>
  <c r="G11" i="88"/>
  <c r="G2" i="88" s="1"/>
  <c r="F11" i="88"/>
  <c r="F2" i="88" s="1"/>
  <c r="D8" i="88"/>
  <c r="D2" i="88" s="1"/>
  <c r="B4" i="88"/>
  <c r="B2" i="88" s="1"/>
  <c r="D21" i="76"/>
  <c r="D19" i="76" s="1"/>
  <c r="F16" i="76"/>
  <c r="E20" i="77"/>
  <c r="E4" i="77" s="1"/>
  <c r="B20" i="77"/>
  <c r="C10" i="77"/>
  <c r="C4" i="77" s="1"/>
  <c r="B10" i="77"/>
  <c r="B6" i="77"/>
  <c r="B4" i="77" s="1"/>
  <c r="G26" i="75"/>
  <c r="G24" i="75" s="1"/>
  <c r="D26" i="75"/>
  <c r="D24" i="75" s="1"/>
  <c r="B26" i="75"/>
  <c r="D12" i="75"/>
  <c r="D2" i="75" s="1"/>
  <c r="H20" i="75"/>
  <c r="H2" i="75" s="1"/>
  <c r="B12" i="75"/>
  <c r="C8" i="75"/>
  <c r="C2" i="75" s="1"/>
  <c r="B8" i="75"/>
  <c r="D25" i="74"/>
  <c r="D23" i="74" s="1"/>
  <c r="H20" i="74"/>
  <c r="H12" i="74" s="1"/>
  <c r="D15" i="74"/>
  <c r="D12" i="74" s="1"/>
  <c r="H2" i="74"/>
  <c r="F8" i="74"/>
  <c r="F2" i="74" s="1"/>
  <c r="D4" i="74"/>
  <c r="D2" i="74" s="1"/>
  <c r="F12" i="76"/>
  <c r="D10" i="76"/>
  <c r="D8" i="76" s="1"/>
  <c r="D5" i="76"/>
  <c r="D2" i="76" s="1"/>
  <c r="D7" i="73"/>
  <c r="D2" i="73" s="1"/>
  <c r="C4" i="73"/>
  <c r="C2" i="73" s="1"/>
  <c r="D7" i="72"/>
  <c r="D2" i="72" s="1"/>
  <c r="C4" i="72"/>
  <c r="C2" i="72" s="1"/>
  <c r="D23" i="71"/>
  <c r="D17" i="71" s="1"/>
  <c r="C19" i="71"/>
  <c r="C17" i="71" s="1"/>
  <c r="F15" i="71"/>
  <c r="F2" i="71" s="1"/>
  <c r="E11" i="71"/>
  <c r="E2" i="71" s="1"/>
  <c r="D7" i="71"/>
  <c r="D2" i="71" s="1"/>
  <c r="C4" i="71"/>
  <c r="C2" i="71" s="1"/>
  <c r="I27" i="87"/>
  <c r="I2" i="87" s="1"/>
  <c r="H25" i="87"/>
  <c r="H2" i="87" s="1"/>
  <c r="G21" i="87"/>
  <c r="G2" i="87" s="1"/>
  <c r="F16" i="87"/>
  <c r="F2" i="87" s="1"/>
  <c r="C4" i="87"/>
  <c r="C2" i="87" s="1"/>
  <c r="G17" i="68"/>
  <c r="G2" i="68" s="1"/>
  <c r="F14" i="68"/>
  <c r="F2" i="68" s="1"/>
  <c r="E9" i="68"/>
  <c r="E2" i="68" s="1"/>
  <c r="C4" i="68"/>
  <c r="C2" i="68" s="1"/>
  <c r="G18" i="67"/>
  <c r="G2" i="67" s="1"/>
  <c r="F14" i="67"/>
  <c r="F2" i="67" s="1"/>
  <c r="E9" i="67"/>
  <c r="E2" i="67" s="1"/>
  <c r="C4" i="67"/>
  <c r="C2" i="67" s="1"/>
  <c r="S62" i="85"/>
  <c r="S2" i="85" s="1"/>
  <c r="Q55" i="85"/>
  <c r="Q2" i="85" s="1"/>
  <c r="O49" i="85"/>
  <c r="O2" i="85" s="1"/>
  <c r="N43" i="85"/>
  <c r="N2" i="85" s="1"/>
  <c r="M40" i="85"/>
  <c r="M2" i="85" s="1"/>
  <c r="L31" i="85"/>
  <c r="L2" i="85" s="1"/>
  <c r="K22" i="85"/>
  <c r="K2" i="85" s="1"/>
  <c r="J16" i="85"/>
  <c r="J2" i="85" s="1"/>
  <c r="I13" i="85"/>
  <c r="I2" i="85" s="1"/>
  <c r="H10" i="85"/>
  <c r="H2" i="85" s="1"/>
  <c r="F6" i="85"/>
  <c r="F2" i="85" s="1"/>
  <c r="G19" i="7"/>
  <c r="G2" i="7" s="1"/>
  <c r="F15" i="7"/>
  <c r="F2" i="7" s="1"/>
  <c r="E10" i="7"/>
  <c r="E2" i="7" s="1"/>
  <c r="C5" i="7"/>
  <c r="C2" i="7" s="1"/>
</calcChain>
</file>

<file path=xl/sharedStrings.xml><?xml version="1.0" encoding="utf-8"?>
<sst xmlns="http://schemas.openxmlformats.org/spreadsheetml/2006/main" count="2408" uniqueCount="535">
  <si>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</si>
  <si>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</si>
  <si>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</si>
  <si>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</si>
  <si>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</si>
  <si>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</si>
  <si>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</si>
  <si>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</si>
  <si>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</si>
  <si>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2</t>
  </si>
  <si>
    <t>0</t>
  </si>
  <si>
    <t>Description</t>
  </si>
  <si>
    <t>D</t>
  </si>
  <si>
    <t>A</t>
  </si>
  <si>
    <t>C</t>
  </si>
  <si>
    <t>Accessories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</si>
  <si>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</si>
  <si>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</si>
  <si>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</si>
  <si>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</si>
  <si>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</si>
  <si>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</si>
  <si>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</si>
  <si>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</si>
  <si>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</si>
  <si>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</si>
  <si>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</si>
  <si>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</si>
  <si>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</si>
  <si>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</si>
  <si>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</si>
  <si>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Communications boards</t>
  </si>
  <si>
    <t>Software</t>
  </si>
  <si>
    <t>Communications Accessories</t>
  </si>
  <si>
    <t>RS232 communications card</t>
  </si>
  <si>
    <t>RS485 communications card</t>
  </si>
  <si>
    <t>RS232 to RS485 convertor, isolated, ADE</t>
  </si>
  <si>
    <t>USB to RS232 convertor</t>
  </si>
  <si>
    <t>RS485 Belden 9841 cable (price per metre)</t>
  </si>
  <si>
    <t>RS232 Belden 9501 cable (price per metre)</t>
  </si>
  <si>
    <t>CALgrafix charting &amp; logging software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</si>
  <si>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</si>
  <si>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</si>
  <si>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</si>
  <si>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</si>
  <si>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</si>
  <si>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</si>
  <si>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</si>
  <si>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</si>
  <si>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</si>
  <si>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5</t>
  </si>
  <si>
    <t>6</t>
  </si>
  <si>
    <t>7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</si>
  <si>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</si>
  <si>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</si>
  <si>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</si>
  <si>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</si>
  <si>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</si>
  <si>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</si>
  <si>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</si>
  <si>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</si>
  <si>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</si>
  <si>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</si>
  <si>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</si>
  <si>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</si>
  <si>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</si>
  <si>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</si>
  <si>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9900 1/16th DIN (48x48mm) temperature controller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</si>
  <si>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</si>
  <si>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</si>
  <si>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</si>
  <si>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</si>
  <si>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</si>
  <si>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</si>
  <si>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</si>
  <si>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</si>
  <si>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</si>
  <si>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</si>
  <si>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</si>
  <si>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1/32nd DIN carrier for DIN-rail fixing</t>
  </si>
  <si>
    <t>1/16th DIN to 1/8th DIN adaptor</t>
  </si>
  <si>
    <t>1/16th DIN to 1/4 DIN adaptor</t>
  </si>
  <si>
    <t>1/32nd DIN to 1/16th DIN adaptor</t>
  </si>
  <si>
    <t>Output conversion to:</t>
  </si>
  <si>
    <t xml:space="preserve">9900 power sockets (check availability) </t>
  </si>
  <si>
    <t>9900 spares</t>
  </si>
  <si>
    <t>9</t>
  </si>
  <si>
    <t>9900 accessories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</si>
  <si>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</si>
  <si>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</si>
  <si>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</si>
  <si>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</si>
  <si>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</si>
  <si>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</si>
  <si>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</si>
  <si>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32E model is economy packed, red LEDs 1 manual per 10 an 1 yr warranty, seek special OEM pricing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</si>
  <si>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</si>
  <si>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</si>
  <si>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</si>
  <si>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</si>
  <si>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</si>
  <si>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</si>
  <si>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</si>
  <si>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</si>
  <si>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</si>
  <si>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</si>
  <si>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</si>
  <si>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</si>
  <si>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</si>
  <si>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</si>
  <si>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</si>
  <si>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Digital thermostats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</si>
  <si>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</si>
  <si>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</si>
  <si>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</si>
  <si>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</si>
  <si>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</si>
  <si>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</si>
  <si>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</si>
  <si>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</si>
  <si>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</si>
  <si>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Digital thermostats with defrost control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</si>
  <si>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</si>
  <si>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</si>
  <si>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</si>
  <si>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</si>
  <si>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</si>
  <si>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</si>
  <si>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</si>
  <si>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</si>
  <si>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</si>
  <si>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</si>
  <si>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</si>
  <si>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</si>
  <si>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</si>
  <si>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</si>
  <si>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</si>
  <si>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Digital timers and indicators</t>
  </si>
  <si>
    <t>ETM1411</t>
  </si>
  <si>
    <t>Timer: 4 digits, 0:01 to 99:59 min/hr, 1x 8A relay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</si>
  <si>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</si>
  <si>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</si>
  <si>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</si>
  <si>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</si>
  <si>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</si>
  <si>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</si>
  <si>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</si>
  <si>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</si>
  <si>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</si>
  <si>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</si>
  <si>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</si>
  <si>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</si>
  <si>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</si>
  <si>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</si>
  <si>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</si>
  <si>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</si>
  <si>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</si>
  <si>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</si>
  <si>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</si>
  <si>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</si>
  <si>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</si>
  <si>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</si>
  <si>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</si>
  <si>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</si>
  <si>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</si>
  <si>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Base unit with comms EX' man' &amp; CD</t>
  </si>
  <si>
    <t>7C</t>
  </si>
  <si>
    <t>000</t>
  </si>
  <si>
    <t>XCD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</si>
  <si>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</si>
  <si>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</si>
  <si>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</si>
  <si>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</si>
  <si>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</si>
  <si>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</si>
  <si>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</si>
  <si>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</si>
  <si>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</si>
  <si>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</si>
  <si>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</si>
  <si>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</si>
  <si>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</si>
  <si>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</si>
  <si>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</si>
  <si>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</si>
  <si>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</si>
  <si>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</si>
  <si>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</si>
  <si>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</si>
  <si>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</si>
  <si>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</si>
  <si>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Cables</t>
  </si>
  <si>
    <t>HMI/PC cable, 2m</t>
  </si>
  <si>
    <t>HMI/CALogix cable, 3m</t>
  </si>
  <si>
    <t>CALogix daisy-chain cable 300mm</t>
  </si>
  <si>
    <t>CALogix/PC cable, 2m (RS485)</t>
  </si>
  <si>
    <t>RS485 Belden 8132 cable (price per metre)</t>
  </si>
  <si>
    <t>CALopix configuration software</t>
  </si>
  <si>
    <t>24VAC power supply, 2amp</t>
  </si>
  <si>
    <t>Gender changer for Etop11</t>
  </si>
  <si>
    <t>Blanking cover for empty module locations</t>
  </si>
  <si>
    <t>Base unit with comms</t>
  </si>
  <si>
    <t>3 outputs (SSD/SSD/REL)</t>
  </si>
  <si>
    <t>6102/220V/J/0-300C</t>
  </si>
  <si>
    <t>ok</t>
  </si>
  <si>
    <t>6102/220v/K/50-250C VOLT FREE -H4</t>
  </si>
  <si>
    <t>6102/220V/K/0-300C</t>
  </si>
  <si>
    <t>6182/C623/220V/K/350-650C</t>
  </si>
  <si>
    <t>MOQ5</t>
  </si>
  <si>
    <t>minimum order qty of 5 required</t>
  </si>
  <si>
    <t>6141/C622/115V/J/50-450C</t>
  </si>
  <si>
    <t>6142/C622/220V/J/50-250C</t>
  </si>
  <si>
    <t>6132/C690/220V/K/300</t>
  </si>
  <si>
    <t>6132/C690/220V/K/300 H4 MODIFICATION</t>
  </si>
  <si>
    <t>6201/115V/J/0-300C</t>
  </si>
  <si>
    <t>6202/220V/J/50-250C</t>
  </si>
  <si>
    <t>6202/220V/K/50-250C</t>
  </si>
  <si>
    <t>6282/C623/220V/K/0-300C</t>
  </si>
  <si>
    <t>6232/C664/220V/K/0-300C</t>
  </si>
  <si>
    <t>6301/115V/J/50-250C</t>
  </si>
  <si>
    <t>6302/220V/J/50-250C</t>
  </si>
  <si>
    <t>6302/220V/J/0-300C</t>
  </si>
  <si>
    <t>6302/220V/J/50-450C</t>
  </si>
  <si>
    <t>6302/C633/220V/J/50-250C</t>
  </si>
  <si>
    <t>6301/C633/115V/J/50-250C</t>
  </si>
  <si>
    <t>Model</t>
  </si>
  <si>
    <t>Status</t>
  </si>
  <si>
    <t>Special conditions</t>
  </si>
  <si>
    <t>Refer to LTB list for items not on this list, all other items have been made obsolete.</t>
  </si>
  <si>
    <t>8211/RLY/115V/0-1500F</t>
  </si>
  <si>
    <t>8211/RLY/115V/0-300C</t>
  </si>
  <si>
    <t>8211/RLY/115V/0-200C</t>
  </si>
  <si>
    <t>H1 may be needed</t>
  </si>
  <si>
    <t>8212/RLY/230V/0-200C</t>
  </si>
  <si>
    <t>8212/RLY/230V/0-300C</t>
  </si>
  <si>
    <t>8212/RLY/230V/0-500C</t>
  </si>
  <si>
    <t>8212/RLY/230V/0-400C H1</t>
  </si>
  <si>
    <t>8212/RLY/230V/0-1200</t>
  </si>
  <si>
    <t>8212/RLY/230V/0-100C</t>
  </si>
  <si>
    <t>8211/RLY/230V/R/0-16</t>
  </si>
  <si>
    <t>8311/RLY/115V/0-1200F</t>
  </si>
  <si>
    <t>8312/RLY/230V/0-300C</t>
  </si>
  <si>
    <t>8452/RLY/RLY/230V/0-200C</t>
  </si>
  <si>
    <t>8452/RLY/RLY/230V/0-300C</t>
  </si>
  <si>
    <t>8472/SSD/RLY/230V/0-200C/XP5 TP5 D/S</t>
  </si>
  <si>
    <t>8472/SSD/RLY/230V/0-500C</t>
  </si>
  <si>
    <t>8571/SSD/RLY/115V/0-1200C</t>
  </si>
  <si>
    <t>8571/SSD/RLY/115V/0-1200C WITH TP5 MOD</t>
  </si>
  <si>
    <t>8552/C808/230V/J/0-300C</t>
  </si>
  <si>
    <t>8711/RLY/115V/0-500F</t>
  </si>
  <si>
    <t>8711/RLY/115V/0-800F</t>
  </si>
  <si>
    <t>Option Slot 1</t>
  </si>
  <si>
    <t>PCB No.</t>
  </si>
  <si>
    <t>PO1-R10</t>
  </si>
  <si>
    <t>Relay Output (single) with Reinforced Isolation</t>
  </si>
  <si>
    <t>716/01</t>
  </si>
  <si>
    <t>PO1-S20</t>
  </si>
  <si>
    <t>SSR Driver Output</t>
  </si>
  <si>
    <t>716/02</t>
  </si>
  <si>
    <t>PO1-T80</t>
  </si>
  <si>
    <t>Triac Output</t>
  </si>
  <si>
    <t>716/03</t>
  </si>
  <si>
    <t>PO1-C21</t>
  </si>
  <si>
    <t>Linear mA/V DC Output</t>
  </si>
  <si>
    <t>639/01</t>
  </si>
  <si>
    <t>Option Slots 2 &amp; 3</t>
  </si>
  <si>
    <t>PO2-R10</t>
  </si>
  <si>
    <t>717/01</t>
  </si>
  <si>
    <t>PO2-S20</t>
  </si>
  <si>
    <t>717/02</t>
  </si>
  <si>
    <t>PO2-S22</t>
  </si>
  <si>
    <t>Dual SSR Driver Output</t>
  </si>
  <si>
    <t>644/02</t>
  </si>
  <si>
    <t>647/01</t>
  </si>
  <si>
    <t>PO2-T80</t>
  </si>
  <si>
    <t>PO2-C21</t>
  </si>
  <si>
    <t>640/01</t>
  </si>
  <si>
    <t>PO2-W08</t>
  </si>
  <si>
    <t>24V DC Transmitter Power Supply</t>
  </si>
  <si>
    <t>642/01</t>
  </si>
  <si>
    <t>PO2-W09</t>
  </si>
  <si>
    <t>644/01</t>
  </si>
  <si>
    <t>Option Slot 4</t>
  </si>
  <si>
    <t>PO4-R14</t>
  </si>
  <si>
    <t>703/01</t>
  </si>
  <si>
    <t>Option Slot A</t>
  </si>
  <si>
    <t>PA1-W06</t>
  </si>
  <si>
    <t>RS485 Comms</t>
  </si>
  <si>
    <t>641/01</t>
  </si>
  <si>
    <t>PA1-W03</t>
  </si>
  <si>
    <t>Digital Input</t>
  </si>
  <si>
    <t>641/02</t>
  </si>
  <si>
    <t>PA1-W04</t>
  </si>
  <si>
    <t>Basic Auxiliary Input</t>
  </si>
  <si>
    <t>653/01</t>
  </si>
  <si>
    <t>PA1-ETH</t>
  </si>
  <si>
    <t>Ethernet Comms (Modbus TCP)</t>
  </si>
  <si>
    <t>707/01</t>
  </si>
  <si>
    <t>PB1-W0R</t>
  </si>
  <si>
    <t>Full Auxiliary Input with digital input</t>
  </si>
  <si>
    <t>680/01</t>
  </si>
  <si>
    <t>PS1-LEAD</t>
  </si>
  <si>
    <t>PS1-PRF</t>
  </si>
  <si>
    <t>Unit Type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</si>
  <si>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</si>
  <si>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</si>
  <si>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</si>
  <si>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</si>
  <si>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</si>
  <si>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</si>
  <si>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</si>
  <si>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</si>
  <si>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</si>
  <si>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</si>
  <si>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</si>
  <si>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</si>
  <si>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</si>
  <si>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</si>
  <si>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</si>
  <si>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</si>
  <si>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</si>
  <si>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</si>
  <si>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</si>
  <si>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</si>
  <si>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</si>
  <si>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</si>
  <si>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</si>
  <si>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</si>
  <si>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</si>
  <si>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</si>
  <si>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</si>
  <si>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</si>
  <si>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</si>
  <si>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</si>
  <si>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</si>
  <si>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</si>
  <si>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</si>
  <si>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</si>
  <si>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</si>
  <si>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</si>
  <si>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CAL4600</t>
  </si>
  <si>
    <t>CAL 4600 Profiler Enable Key-code</t>
  </si>
  <si>
    <t>PS1-PRC</t>
  </si>
  <si>
    <t>CAL 4600 Configurator Software (includes lead)</t>
  </si>
  <si>
    <t>CAL 4600 Series Configurator Spare Lead (only)</t>
  </si>
  <si>
    <t>9-30VDC / 7-24VAC</t>
  </si>
  <si>
    <t>Low-volts 12-24V ac/dc****</t>
  </si>
  <si>
    <t>Low-volts 12-24V ac/dc (**see notes below)</t>
  </si>
  <si>
    <t>**Low-volts option not available on (REL/REL) option 11</t>
  </si>
  <si>
    <t>Russian</t>
  </si>
  <si>
    <t>CAL3C0000200</t>
  </si>
  <si>
    <t>CAL3C0000400</t>
  </si>
  <si>
    <t>CAL3C25000K3</t>
  </si>
  <si>
    <t>CAL3CUSB232KK</t>
  </si>
  <si>
    <t>YFC4303000C4</t>
  </si>
  <si>
    <t>YFC4303000C2</t>
  </si>
  <si>
    <t>CAL1003GB000</t>
  </si>
  <si>
    <t>CAL904400</t>
  </si>
  <si>
    <t>CAL301610</t>
  </si>
  <si>
    <t>CAL904132</t>
  </si>
  <si>
    <t>CAL903</t>
  </si>
  <si>
    <t>CAL99</t>
  </si>
  <si>
    <t>CAL93</t>
  </si>
  <si>
    <t>CAL94</t>
  </si>
  <si>
    <t>CAL95</t>
  </si>
  <si>
    <t>CAL3C25000K3X</t>
  </si>
  <si>
    <t>YFCCAB D15 9 2M 01</t>
  </si>
  <si>
    <t>YFCCABJ45J450M3S4</t>
  </si>
  <si>
    <t>YFCCAB RJ45 2M 01</t>
  </si>
  <si>
    <t>YFC4304000C4</t>
  </si>
  <si>
    <t>CAL1007GB000</t>
  </si>
  <si>
    <t>CAL7V02A00000</t>
  </si>
  <si>
    <t>CAL97004</t>
  </si>
  <si>
    <t>CAL7HGEN</t>
  </si>
  <si>
    <t>YFC6102JE</t>
  </si>
  <si>
    <t>YFC6102KDVFH4</t>
  </si>
  <si>
    <t>YFC6102KE</t>
  </si>
  <si>
    <t>YFC61823D</t>
  </si>
  <si>
    <t>YFC61922A</t>
  </si>
  <si>
    <t>YFC61922C</t>
  </si>
  <si>
    <t>YFC61990C</t>
  </si>
  <si>
    <t>YFC61990CH4</t>
  </si>
  <si>
    <t>YFC6201JE</t>
  </si>
  <si>
    <t>YFC6201KG</t>
  </si>
  <si>
    <t>YFC6202JD</t>
  </si>
  <si>
    <t>YFC6202KD</t>
  </si>
  <si>
    <t>YFC62823A</t>
  </si>
  <si>
    <t>YFC62964A</t>
  </si>
  <si>
    <t>YFC6301JD</t>
  </si>
  <si>
    <t>YFC6302JD</t>
  </si>
  <si>
    <t>YFC6302JE</t>
  </si>
  <si>
    <t>YFC6302JG</t>
  </si>
  <si>
    <t>YFC63933A</t>
  </si>
  <si>
    <t>YFC63933B</t>
  </si>
  <si>
    <t>YFC8211K9</t>
  </si>
  <si>
    <t>YFC8211KE</t>
  </si>
  <si>
    <t>YFC8211PD</t>
  </si>
  <si>
    <t>YFC8212JD</t>
  </si>
  <si>
    <t>YFC8212JE</t>
  </si>
  <si>
    <t>YFC8212JH</t>
  </si>
  <si>
    <t>YFC8212KD</t>
  </si>
  <si>
    <t>YFC8212KE</t>
  </si>
  <si>
    <t>YFC8212KG</t>
  </si>
  <si>
    <t>YFC8212NN</t>
  </si>
  <si>
    <t>YFC8212PB</t>
  </si>
  <si>
    <t>YFC8212PE</t>
  </si>
  <si>
    <t>YFC8212RV</t>
  </si>
  <si>
    <t>YFC8212TD</t>
  </si>
  <si>
    <t>YFC8311K7</t>
  </si>
  <si>
    <t>YFC8312JE</t>
  </si>
  <si>
    <t>YFC8452JD</t>
  </si>
  <si>
    <t>YFC8452JE</t>
  </si>
  <si>
    <t>YFC8472KDS</t>
  </si>
  <si>
    <t>YFC8472KH</t>
  </si>
  <si>
    <t>YFC8571KN</t>
  </si>
  <si>
    <t>YFC8571KNTP5</t>
  </si>
  <si>
    <t>YFC85908A</t>
  </si>
  <si>
    <t>YFC8711J4</t>
  </si>
  <si>
    <t>YFC8711J5</t>
  </si>
  <si>
    <t>YFCCAB RJ45 3M 02/1</t>
  </si>
  <si>
    <t>2 x 1/32nd DIN to 1/16th DIN twin adaptor</t>
  </si>
  <si>
    <t>Controller/Profiler</t>
  </si>
  <si>
    <t>9400 1/16th DIN (48x48mm) 
Dual-display temperature controller</t>
  </si>
  <si>
    <t>9500 1/16th DIN (48x48mm) 
Dual-display process controller or profiler</t>
  </si>
  <si>
    <t>9300 1/16th DIN (48x48mm) Temperature controller</t>
  </si>
  <si>
    <t xml:space="preserve">CALogix - Multi-loop PID &amp; logic control system </t>
  </si>
  <si>
    <t>3200 1/32nd DIN (24x48mm) temperature controller</t>
  </si>
  <si>
    <t>NOW OBSOLETE</t>
  </si>
  <si>
    <t>9900 rear socket assembly (No wiring label)</t>
  </si>
  <si>
    <t>CAL094065</t>
  </si>
  <si>
    <t>CAL09406F</t>
  </si>
  <si>
    <t>9900 rear socket assembly (Relay/Relay label)</t>
  </si>
  <si>
    <t>CAL09406G</t>
  </si>
  <si>
    <t>9900 rear socket assembly (SSD/Relay label)</t>
  </si>
  <si>
    <t>CAL09406H</t>
  </si>
  <si>
    <t>9900 rear socket assembly (SSD/SSD label)</t>
  </si>
  <si>
    <t>YFC301620</t>
  </si>
  <si>
    <t xml:space="preserve">CAL 4600   1/4 DIN GRAPHICAL CONTROLLER 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</si>
  <si>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</si>
  <si>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</si>
  <si>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</si>
  <si>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</si>
  <si>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</si>
  <si>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</si>
  <si>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20 to 48VAC 50/60Hz or 22 to 65VDC low volts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</si>
  <si>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</si>
  <si>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</si>
  <si>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</si>
  <si>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</si>
  <si>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</si>
  <si>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</si>
  <si>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</si>
  <si>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</si>
  <si>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</si>
  <si>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</si>
  <si>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</si>
  <si>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</si>
  <si>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</si>
  <si>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 xml:space="preserve">Low-volts 12-24V ac/dc </t>
  </si>
  <si>
    <t>7x</t>
  </si>
  <si>
    <r>
      <t xml:space="preserve">Bulk Pack with 1 Concise Manual per unit - </t>
    </r>
    <r>
      <rPr>
        <i/>
        <sz val="11"/>
        <rFont val="Calibri"/>
        <family val="2"/>
      </rPr>
      <t>Minimum 20 pcs</t>
    </r>
  </si>
  <si>
    <r>
      <t xml:space="preserve">Bulk Pack No Manual - </t>
    </r>
    <r>
      <rPr>
        <i/>
        <sz val="11"/>
        <rFont val="Calibri"/>
        <family val="2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</si>
  <si>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</rPr>
      <t>Minimum 20 pcs</t>
    </r>
  </si>
  <si>
    <r>
      <t>Dual Relay Output</t>
    </r>
    <r>
      <rPr>
        <i/>
        <sz val="11"/>
        <rFont val="Calibri"/>
        <family val="2"/>
      </rPr>
      <t xml:space="preserve"> (for Px010, Px170 or ProVU only)</t>
    </r>
  </si>
  <si>
    <t>CAL 4600</t>
  </si>
  <si>
    <t>CAL 32</t>
  </si>
  <si>
    <t>CAL 33</t>
  </si>
  <si>
    <t>CAL 93</t>
  </si>
  <si>
    <t>Modules Order Code</t>
  </si>
  <si>
    <t>Base unit Order Code (with comms, manual &amp; CD)*</t>
  </si>
  <si>
    <t>*must be used with respective compatible sensor</t>
  </si>
  <si>
    <t>ETC131 Order Code</t>
  </si>
  <si>
    <t>ET141 Order Code*</t>
  </si>
  <si>
    <t>ET141 Sensor Order Code</t>
  </si>
  <si>
    <t>EDT 14 Order Code*</t>
  </si>
  <si>
    <t>EDT14 Sensor Order Code</t>
  </si>
  <si>
    <t>EI1410 Sensor Order Code</t>
  </si>
  <si>
    <t>EI1410 Temperature Indicator Order Code</t>
  </si>
  <si>
    <t>EI 141 Process Indicator Order Code</t>
  </si>
  <si>
    <t>ETM1411 Timer Order Code</t>
  </si>
  <si>
    <t>(4 digits, 0:01 to 99:59 min/hr, 1x 8A relay)</t>
  </si>
  <si>
    <t>9900 Controller Order Code</t>
  </si>
  <si>
    <t xml:space="preserve">9900 Power sockets Order Code (check availability) </t>
  </si>
  <si>
    <t>Code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</si>
  <si>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</si>
  <si>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</si>
  <si>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</si>
  <si>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</si>
  <si>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</si>
  <si>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</si>
  <si>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t>eCAL 1/16th DIN (48x48mm) 
Dual-display controller/profiler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</si>
  <si>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</si>
  <si>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</si>
  <si>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</si>
  <si>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</si>
  <si>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Display Color</t>
  </si>
  <si>
    <t xml:space="preserve">Option Slot B </t>
  </si>
  <si>
    <t>DIGITAL THERMOSTATS</t>
  </si>
  <si>
    <t>DIGITAL THERMOSTATS WITH DEFROST CONTROL</t>
  </si>
  <si>
    <t>DIGITAL TIMERS AND INDICATORS</t>
  </si>
  <si>
    <t>4600   OPTIONS &amp; ACCESSORIES</t>
  </si>
  <si>
    <t xml:space="preserve">4600   1/4th DIN GRAPHICAL CONTROLLER/PROFILER </t>
  </si>
  <si>
    <t>3200   1/32 DIN TEMPERATURE CONTROLLER</t>
  </si>
  <si>
    <t>3300   1/32 DIN TEMPERATURE CONTROLLER</t>
  </si>
  <si>
    <t>*Low-volts option not available on (REL/REL) option 11</t>
  </si>
  <si>
    <t>9300    1/16 DIN TEMPERATURE CONTROLLER</t>
  </si>
  <si>
    <t>9400   1/16 DIN TEMPERATURE CONTROLLER</t>
  </si>
  <si>
    <t>9500   1/16 DIN TEMPERATURE CONTROLLER/PROFILER</t>
  </si>
  <si>
    <t>3300/9300/9400/9500P   OPTIONS &amp; ACCESSORIES</t>
  </si>
  <si>
    <t>CALogix   DIN RAIL MULTILOOP PID &amp; LOGIC CONTROL SYSTEM</t>
  </si>
  <si>
    <t>CALogix   OPTIONS &amp; ACCESSORIES</t>
  </si>
  <si>
    <t>9900   1/16 DIN TEMPERATURE CONTROLLER</t>
  </si>
  <si>
    <t>9900   OPTIONS &amp; ACCESSORIES</t>
  </si>
  <si>
    <t>6000   1/16 DIN ANALOG TEMPERATURE CONTROLLER</t>
  </si>
  <si>
    <t>8000   1/16 DIN ANALOG TEMPERATURE CONTROLLER</t>
  </si>
  <si>
    <t>eCAL   1/16 DIN TEMPERATURE CONTROLLER/PROFILER</t>
  </si>
  <si>
    <r>
      <t>S</t>
    </r>
    <r>
      <rPr>
        <b/>
        <sz val="11"/>
        <color indexed="9"/>
        <rFont val="Calibri"/>
        <family val="2"/>
      </rPr>
      <t>xxx</t>
    </r>
  </si>
  <si>
    <t>PID Dual</t>
  </si>
  <si>
    <t>7T</t>
  </si>
  <si>
    <t>2x RTD</t>
  </si>
  <si>
    <t>T/C &amp; 4-20mA</t>
  </si>
  <si>
    <t>T/C &amp; 0-5VDC</t>
  </si>
  <si>
    <t>T/C &amp; 0-10VDC</t>
  </si>
  <si>
    <t>4-20mA &amp; RTD</t>
  </si>
  <si>
    <t>H</t>
  </si>
  <si>
    <t>0-5VDC &amp; RTD</t>
  </si>
  <si>
    <t>J</t>
  </si>
  <si>
    <t>0-10VDC &amp; RTD</t>
  </si>
  <si>
    <t>2x 4-20mA</t>
  </si>
  <si>
    <t>2x 0-5VDC</t>
  </si>
  <si>
    <t>M</t>
  </si>
  <si>
    <t>2x 0-10VDC</t>
  </si>
  <si>
    <t>N</t>
  </si>
  <si>
    <t>7L, 7T &amp; 7P</t>
  </si>
  <si>
    <t>7P &amp; 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</si>
</sst>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#,##0.000"/>
    <numFmt numFmtId="182" formatCode="[$-F800]dddd\,\ mmmm\ dd\,\ yyyy"/>
  </numFmts>
  <fonts count="5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 tint="-0.499984740745262"/>
      <name val="Arial"/>
      <family val="2"/>
    </font>
    <font>
      <sz val="7.5"/>
      <color theme="0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9A46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2"/>
      <color rgb="FF00A249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  <font>
      <sz val="12"/>
      <color rgb="FF009A46"/>
      <name val="Calibri"/>
      <family val="2"/>
      <scheme val="minor"/>
    </font>
    <font>
      <sz val="10"/>
      <color rgb="FF009A46"/>
      <name val="Arial"/>
      <family val="2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</font>
    <font>
      <u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11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dotted">
        <color indexed="22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dotted">
        <color indexed="22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dotted">
        <color indexed="22"/>
      </left>
      <right style="thick">
        <color indexed="10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thick">
        <color indexed="10"/>
      </right>
      <top style="thin">
        <color indexed="64"/>
      </top>
      <bottom/>
      <diagonal/>
    </border>
    <border>
      <left style="dotted">
        <color indexed="22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thick">
        <color indexed="10"/>
      </top>
      <bottom style="thin">
        <color indexed="64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dotted">
        <color indexed="22"/>
      </bottom>
      <diagonal/>
    </border>
    <border>
      <left style="medium">
        <color rgb="FF00B050"/>
      </left>
      <right/>
      <top style="dotted">
        <color indexed="22"/>
      </top>
      <bottom/>
      <diagonal/>
    </border>
    <border>
      <left style="medium">
        <color rgb="FF00B050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ashed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9A46"/>
      </top>
      <bottom style="dashed">
        <color rgb="FF009A46"/>
      </bottom>
      <diagonal/>
    </border>
    <border>
      <left/>
      <right/>
      <top style="dashed">
        <color rgb="FF009A46"/>
      </top>
      <bottom style="thin">
        <color rgb="FF009A46"/>
      </bottom>
      <diagonal/>
    </border>
    <border>
      <left/>
      <right/>
      <top style="dashed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thick">
        <color indexed="10"/>
      </left>
      <right style="dotted">
        <color indexed="22"/>
      </right>
      <top/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/>
      <bottom style="dashed">
        <color rgb="FF009A46"/>
      </bottom>
      <diagonal/>
    </border>
    <border>
      <left style="thick">
        <color indexed="10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thick">
        <color indexed="10"/>
      </left>
      <right style="dotted">
        <color indexed="22"/>
      </right>
      <top style="dashed">
        <color rgb="FF009A46"/>
      </top>
      <bottom/>
      <diagonal/>
    </border>
    <border>
      <left style="dotted">
        <color indexed="22"/>
      </left>
      <right style="dotted">
        <color indexed="22"/>
      </right>
      <top style="dashed">
        <color rgb="FF009A46"/>
      </top>
      <bottom/>
      <diagonal/>
    </border>
    <border>
      <left/>
      <right style="dotted">
        <color indexed="22"/>
      </right>
      <top/>
      <bottom style="dashed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thick">
        <color indexed="10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/>
      <right style="dotted">
        <color indexed="22"/>
      </right>
      <top style="thin">
        <color rgb="FF00B050"/>
      </top>
      <bottom style="dashed">
        <color rgb="FF00B050"/>
      </bottom>
      <diagonal/>
    </border>
    <border>
      <left style="dotted">
        <color indexed="22"/>
      </left>
      <right style="dotted">
        <color indexed="22"/>
      </right>
      <top style="thin">
        <color rgb="FF00B050"/>
      </top>
      <bottom style="dashed">
        <color rgb="FF00B050"/>
      </bottom>
      <diagonal/>
    </border>
    <border>
      <left/>
      <right style="dotted">
        <color indexed="22"/>
      </right>
      <top style="dashed">
        <color rgb="FF00B050"/>
      </top>
      <bottom style="thin">
        <color rgb="FF00B050"/>
      </bottom>
      <diagonal/>
    </border>
    <border>
      <left style="dotted">
        <color indexed="22"/>
      </left>
      <right/>
      <top style="thin">
        <color rgb="FF009A46"/>
      </top>
      <bottom style="dashed">
        <color rgb="FF009A46"/>
      </bottom>
      <diagonal/>
    </border>
    <border>
      <left style="dotted">
        <color indexed="22"/>
      </left>
      <right/>
      <top style="dashed">
        <color rgb="FF009A46"/>
      </top>
      <bottom style="thin">
        <color rgb="FF009A46"/>
      </bottom>
      <diagonal/>
    </border>
    <border>
      <left/>
      <right/>
      <top style="dashed">
        <color rgb="FF00A249"/>
      </top>
      <bottom style="dashed">
        <color rgb="FF00A249"/>
      </bottom>
      <diagonal/>
    </border>
    <border>
      <left/>
      <right style="dotted">
        <color indexed="22"/>
      </right>
      <top style="dashed">
        <color rgb="FF00A249"/>
      </top>
      <bottom style="dashed">
        <color rgb="FF00A249"/>
      </bottom>
      <diagonal/>
    </border>
    <border>
      <left style="dotted">
        <color indexed="22"/>
      </left>
      <right style="dotted">
        <color indexed="22"/>
      </right>
      <top style="dashed">
        <color rgb="FF00A249"/>
      </top>
      <bottom style="dashed">
        <color rgb="FF00A249"/>
      </bottom>
      <diagonal/>
    </border>
    <border>
      <left style="dotted">
        <color indexed="22"/>
      </left>
      <right/>
      <top style="dashed">
        <color rgb="FF00A249"/>
      </top>
      <bottom style="dashed">
        <color rgb="FF00A249"/>
      </bottom>
      <diagonal/>
    </border>
    <border>
      <left/>
      <right/>
      <top style="medium">
        <color rgb="FF00A249"/>
      </top>
      <bottom/>
      <diagonal/>
    </border>
    <border>
      <left/>
      <right style="medium">
        <color rgb="FF00A249"/>
      </right>
      <top style="medium">
        <color rgb="FF00A249"/>
      </top>
      <bottom/>
      <diagonal/>
    </border>
    <border>
      <left style="medium">
        <color rgb="FF00A249"/>
      </left>
      <right/>
      <top/>
      <bottom/>
      <diagonal/>
    </border>
    <border>
      <left/>
      <right style="medium">
        <color rgb="FF00A249"/>
      </right>
      <top/>
      <bottom/>
      <diagonal/>
    </border>
    <border>
      <left style="medium">
        <color rgb="FF00A249"/>
      </left>
      <right/>
      <top/>
      <bottom style="medium">
        <color rgb="FF00A249"/>
      </bottom>
      <diagonal/>
    </border>
    <border>
      <left/>
      <right/>
      <top/>
      <bottom style="medium">
        <color rgb="FF00A249"/>
      </bottom>
      <diagonal/>
    </border>
    <border>
      <left/>
      <right style="medium">
        <color rgb="FF00A249"/>
      </right>
      <top/>
      <bottom style="medium">
        <color rgb="FF00A249"/>
      </bottom>
      <diagonal/>
    </border>
    <border>
      <left style="thin">
        <color rgb="FF00A249"/>
      </left>
      <right/>
      <top style="thin">
        <color rgb="FF00A249"/>
      </top>
      <bottom style="dashed">
        <color rgb="FF00A249"/>
      </bottom>
      <diagonal/>
    </border>
    <border>
      <left/>
      <right/>
      <top style="thin">
        <color rgb="FF00A249"/>
      </top>
      <bottom style="dashed">
        <color rgb="FF00A249"/>
      </bottom>
      <diagonal/>
    </border>
    <border>
      <left/>
      <right style="medium">
        <color rgb="FF00A249"/>
      </right>
      <top style="thin">
        <color rgb="FF00A249"/>
      </top>
      <bottom style="dashed">
        <color rgb="FF00A249"/>
      </bottom>
      <diagonal/>
    </border>
    <border>
      <left style="thin">
        <color rgb="FF00A249"/>
      </left>
      <right/>
      <top style="dashed">
        <color rgb="FF00A249"/>
      </top>
      <bottom style="thin">
        <color rgb="FF00A249"/>
      </bottom>
      <diagonal/>
    </border>
    <border>
      <left/>
      <right/>
      <top style="dashed">
        <color rgb="FF00A249"/>
      </top>
      <bottom style="thin">
        <color rgb="FF00A249"/>
      </bottom>
      <diagonal/>
    </border>
    <border>
      <left/>
      <right style="medium">
        <color rgb="FF00A249"/>
      </right>
      <top style="dashed">
        <color rgb="FF00A249"/>
      </top>
      <bottom style="thin">
        <color rgb="FF00A249"/>
      </bottom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 style="medium">
        <color rgb="FF00A249"/>
      </left>
      <right/>
      <top style="medium">
        <color rgb="FF00A249"/>
      </top>
      <bottom/>
      <diagonal/>
    </border>
    <border>
      <left/>
      <right style="dotted">
        <color indexed="22"/>
      </right>
      <top/>
      <bottom/>
      <diagonal/>
    </border>
    <border>
      <left style="thick">
        <color rgb="FFFF0000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thick">
        <color rgb="FFFF0000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indexed="22"/>
      </right>
      <top style="dotted">
        <color indexed="22"/>
      </top>
      <bottom style="dash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ashed">
        <color indexed="22"/>
      </bottom>
      <diagonal/>
    </border>
    <border>
      <left/>
      <right style="dotted">
        <color indexed="22"/>
      </right>
      <top style="dashed">
        <color indexed="22"/>
      </top>
      <bottom style="dashed">
        <color indexed="22"/>
      </bottom>
      <diagonal/>
    </border>
    <border>
      <left style="dotted">
        <color indexed="22"/>
      </left>
      <right style="dotted">
        <color indexed="22"/>
      </right>
      <top style="dashed">
        <color indexed="22"/>
      </top>
      <bottom style="dashed">
        <color indexed="22"/>
      </bottom>
      <diagonal/>
    </border>
    <border>
      <left style="dotted">
        <color indexed="22"/>
      </left>
      <right style="dashed">
        <color indexed="22"/>
      </right>
      <top style="dotted">
        <color indexed="22"/>
      </top>
      <bottom style="dashed">
        <color indexed="22"/>
      </bottom>
      <diagonal/>
    </border>
    <border>
      <left style="dott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 style="thick">
        <color rgb="FFFF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</borders>
  <cellStyleXfs count="67">
    <xf numFmtId="0" fontId="0" fillId="0" borderId="0"/>
    <xf numFmtId="176" fontId="1" fillId="0" borderId="0" applyFill="0" applyBorder="0" applyAlignment="0"/>
    <xf numFmtId="175" fontId="9" fillId="0" borderId="0" applyFill="0" applyBorder="0" applyAlignment="0"/>
    <xf numFmtId="166" fontId="9" fillId="0" borderId="0" applyFill="0" applyBorder="0" applyAlignment="0"/>
    <xf numFmtId="170" fontId="10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17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5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6" fillId="0" borderId="0"/>
    <xf numFmtId="0" fontId="17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0" fontId="11" fillId="5" borderId="0"/>
    <xf numFmtId="49" fontId="13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2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92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9" fillId="2" borderId="0" xfId="0" applyFont="1" applyFill="1" applyBorder="1"/>
    <xf numFmtId="0" fontId="19" fillId="0" borderId="0" xfId="0" applyFont="1"/>
    <xf numFmtId="0" fontId="19" fillId="0" borderId="0" xfId="0" applyFont="1" applyBorder="1"/>
    <xf numFmtId="0" fontId="21" fillId="0" borderId="0" xfId="0" applyFont="1" applyBorder="1"/>
    <xf numFmtId="0" fontId="21" fillId="0" borderId="0" xfId="0" applyFont="1"/>
    <xf numFmtId="0" fontId="23" fillId="0" borderId="0" xfId="0" applyFont="1"/>
    <xf numFmtId="165" fontId="24" fillId="0" borderId="0" xfId="0" applyNumberFormat="1" applyFont="1"/>
    <xf numFmtId="0" fontId="15" fillId="0" borderId="0" xfId="0" applyFont="1"/>
    <xf numFmtId="181" fontId="15" fillId="0" borderId="0" xfId="0" applyNumberFormat="1" applyFont="1"/>
    <xf numFmtId="0" fontId="0" fillId="0" borderId="0" xfId="0" applyFill="1" applyBorder="1"/>
    <xf numFmtId="164" fontId="25" fillId="0" borderId="0" xfId="0" applyNumberFormat="1" applyFont="1"/>
    <xf numFmtId="0" fontId="19" fillId="2" borderId="0" xfId="0" applyFont="1" applyFill="1"/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right"/>
    </xf>
    <xf numFmtId="49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5" xfId="0" applyFont="1" applyFill="1" applyBorder="1" applyAlignment="1">
      <alignment horizontal="right"/>
    </xf>
    <xf numFmtId="0" fontId="20" fillId="0" borderId="5" xfId="0" applyFont="1" applyFill="1" applyBorder="1"/>
    <xf numFmtId="0" fontId="20" fillId="0" borderId="5" xfId="0" applyFont="1" applyFill="1" applyBorder="1" applyAlignment="1">
      <alignment horizontal="center"/>
    </xf>
    <xf numFmtId="0" fontId="0" fillId="6" borderId="0" xfId="0" applyFill="1" applyAlignment="1"/>
    <xf numFmtId="0" fontId="0" fillId="6" borderId="0" xfId="0" applyFill="1"/>
    <xf numFmtId="165" fontId="24" fillId="6" borderId="0" xfId="0" applyNumberFormat="1" applyFont="1" applyFill="1"/>
    <xf numFmtId="0" fontId="7" fillId="6" borderId="0" xfId="0" applyFont="1" applyFill="1"/>
    <xf numFmtId="0" fontId="2" fillId="6" borderId="0" xfId="0" applyFont="1" applyFill="1"/>
    <xf numFmtId="0" fontId="19" fillId="6" borderId="0" xfId="0" applyFont="1" applyFill="1"/>
    <xf numFmtId="0" fontId="19" fillId="6" borderId="0" xfId="0" applyFont="1" applyFill="1" applyBorder="1"/>
    <xf numFmtId="0" fontId="19" fillId="6" borderId="0" xfId="0" applyFont="1" applyFill="1" applyAlignment="1">
      <alignment shrinkToFit="1"/>
    </xf>
    <xf numFmtId="0" fontId="19" fillId="6" borderId="0" xfId="0" applyFont="1" applyFill="1" applyBorder="1" applyAlignment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165" fontId="24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19" fillId="0" borderId="5" xfId="0" applyNumberFormat="1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/>
    </xf>
    <xf numFmtId="49" fontId="19" fillId="0" borderId="8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164" fontId="19" fillId="0" borderId="7" xfId="0" applyNumberFormat="1" applyFont="1" applyFill="1" applyBorder="1" applyAlignment="1">
      <alignment horizontal="center"/>
    </xf>
    <xf numFmtId="165" fontId="19" fillId="0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5" xfId="0" applyFont="1" applyBorder="1"/>
    <xf numFmtId="0" fontId="2" fillId="0" borderId="8" xfId="0" applyFont="1" applyBorder="1"/>
    <xf numFmtId="0" fontId="3" fillId="2" borderId="9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9" fillId="0" borderId="6" xfId="0" applyNumberFormat="1" applyFont="1" applyFill="1" applyBorder="1" applyAlignment="1">
      <alignment horizontal="right"/>
    </xf>
    <xf numFmtId="49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/>
    <xf numFmtId="0" fontId="19" fillId="2" borderId="9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left" wrapText="1"/>
    </xf>
    <xf numFmtId="0" fontId="19" fillId="2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wrapText="1"/>
    </xf>
    <xf numFmtId="0" fontId="19" fillId="2" borderId="9" xfId="0" applyFont="1" applyFill="1" applyBorder="1" applyAlignment="1">
      <alignment horizontal="center" wrapText="1"/>
    </xf>
    <xf numFmtId="49" fontId="19" fillId="0" borderId="8" xfId="0" applyNumberFormat="1" applyFont="1" applyFill="1" applyBorder="1" applyAlignment="1">
      <alignment horizontal="right"/>
    </xf>
    <xf numFmtId="0" fontId="19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9" fillId="2" borderId="9" xfId="0" applyFont="1" applyFill="1" applyBorder="1"/>
    <xf numFmtId="49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right"/>
    </xf>
    <xf numFmtId="49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right"/>
    </xf>
    <xf numFmtId="0" fontId="20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49" fontId="19" fillId="0" borderId="5" xfId="0" applyNumberFormat="1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right"/>
    </xf>
    <xf numFmtId="49" fontId="19" fillId="0" borderId="6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49" fontId="19" fillId="0" borderId="8" xfId="0" applyNumberFormat="1" applyFont="1" applyBorder="1" applyAlignment="1">
      <alignment horizontal="right"/>
    </xf>
    <xf numFmtId="49" fontId="19" fillId="0" borderId="8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8" fillId="2" borderId="13" xfId="0" applyFont="1" applyFill="1" applyBorder="1"/>
    <xf numFmtId="49" fontId="19" fillId="0" borderId="14" xfId="0" applyNumberFormat="1" applyFont="1" applyFill="1" applyBorder="1"/>
    <xf numFmtId="49" fontId="19" fillId="0" borderId="15" xfId="0" applyNumberFormat="1" applyFont="1" applyFill="1" applyBorder="1"/>
    <xf numFmtId="49" fontId="19" fillId="0" borderId="16" xfId="0" applyNumberFormat="1" applyFont="1" applyFill="1" applyBorder="1"/>
    <xf numFmtId="0" fontId="19" fillId="0" borderId="14" xfId="0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2" fillId="0" borderId="17" xfId="0" applyFont="1" applyBorder="1"/>
    <xf numFmtId="49" fontId="19" fillId="0" borderId="14" xfId="0" applyNumberFormat="1" applyFont="1" applyBorder="1"/>
    <xf numFmtId="49" fontId="19" fillId="0" borderId="15" xfId="0" applyNumberFormat="1" applyFont="1" applyBorder="1"/>
    <xf numFmtId="49" fontId="19" fillId="0" borderId="18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 applyAlignment="1">
      <alignment horizontal="right"/>
    </xf>
    <xf numFmtId="0" fontId="19" fillId="0" borderId="20" xfId="0" applyFont="1" applyBorder="1"/>
    <xf numFmtId="0" fontId="19" fillId="0" borderId="20" xfId="0" applyFont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9" fillId="0" borderId="21" xfId="0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19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49" fontId="19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64" fontId="18" fillId="2" borderId="9" xfId="0" applyNumberFormat="1" applyFont="1" applyFill="1" applyBorder="1" applyAlignment="1">
      <alignment horizontal="right"/>
    </xf>
    <xf numFmtId="0" fontId="18" fillId="0" borderId="14" xfId="0" applyFont="1" applyBorder="1" applyAlignment="1">
      <alignment horizontal="left" vertical="center" wrapText="1"/>
    </xf>
    <xf numFmtId="0" fontId="3" fillId="0" borderId="25" xfId="0" applyFont="1" applyBorder="1"/>
    <xf numFmtId="0" fontId="0" fillId="0" borderId="5" xfId="0" applyFill="1" applyBorder="1"/>
    <xf numFmtId="165" fontId="19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9" fillId="0" borderId="6" xfId="0" applyNumberFormat="1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49" fontId="19" fillId="0" borderId="8" xfId="0" applyNumberFormat="1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9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8" fillId="2" borderId="13" xfId="0" applyFont="1" applyFill="1" applyBorder="1" applyAlignment="1">
      <alignment horizontal="left"/>
    </xf>
    <xf numFmtId="49" fontId="19" fillId="0" borderId="14" xfId="0" applyNumberFormat="1" applyFont="1" applyFill="1" applyBorder="1" applyAlignment="1">
      <alignment horizontal="left"/>
    </xf>
    <xf numFmtId="49" fontId="19" fillId="0" borderId="15" xfId="0" applyNumberFormat="1" applyFont="1" applyFill="1" applyBorder="1" applyAlignment="1">
      <alignment horizontal="left"/>
    </xf>
    <xf numFmtId="49" fontId="19" fillId="0" borderId="18" xfId="0" applyNumberFormat="1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49" fontId="19" fillId="0" borderId="21" xfId="0" applyNumberFormat="1" applyFont="1" applyFill="1" applyBorder="1" applyAlignment="1">
      <alignment horizontal="left"/>
    </xf>
    <xf numFmtId="49" fontId="19" fillId="0" borderId="22" xfId="0" applyNumberFormat="1" applyFont="1" applyFill="1" applyBorder="1" applyAlignment="1">
      <alignment horizontal="left"/>
    </xf>
    <xf numFmtId="49" fontId="19" fillId="0" borderId="22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9" fillId="0" borderId="27" xfId="0" applyNumberFormat="1" applyFont="1" applyFill="1" applyBorder="1" applyAlignment="1">
      <alignment horizontal="center"/>
    </xf>
    <xf numFmtId="164" fontId="18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8" fillId="0" borderId="5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9" fillId="0" borderId="25" xfId="0" applyNumberFormat="1" applyFont="1" applyFill="1" applyBorder="1" applyAlignment="1">
      <alignment horizontal="left"/>
    </xf>
    <xf numFmtId="0" fontId="19" fillId="0" borderId="25" xfId="0" applyFont="1" applyFill="1" applyBorder="1" applyAlignment="1">
      <alignment horizontal="left"/>
    </xf>
    <xf numFmtId="165" fontId="19" fillId="0" borderId="30" xfId="0" applyNumberFormat="1" applyFont="1" applyFill="1" applyBorder="1" applyAlignment="1">
      <alignment horizontal="center"/>
    </xf>
    <xf numFmtId="0" fontId="0" fillId="0" borderId="31" xfId="0" applyFill="1" applyBorder="1"/>
    <xf numFmtId="0" fontId="5" fillId="0" borderId="9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left"/>
    </xf>
    <xf numFmtId="0" fontId="4" fillId="0" borderId="18" xfId="0" applyFont="1" applyBorder="1"/>
    <xf numFmtId="49" fontId="19" fillId="0" borderId="21" xfId="0" applyNumberFormat="1" applyFont="1" applyBorder="1"/>
    <xf numFmtId="0" fontId="20" fillId="0" borderId="22" xfId="0" applyFont="1" applyBorder="1" applyAlignment="1">
      <alignment horizontal="right"/>
    </xf>
    <xf numFmtId="0" fontId="20" fillId="0" borderId="22" xfId="0" applyFont="1" applyBorder="1"/>
    <xf numFmtId="0" fontId="20" fillId="0" borderId="22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6" fillId="0" borderId="5" xfId="0" applyFont="1" applyBorder="1" applyAlignment="1">
      <alignment horizontal="right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/>
    </xf>
    <xf numFmtId="0" fontId="26" fillId="0" borderId="8" xfId="0" applyFont="1" applyBorder="1" applyAlignment="1">
      <alignment horizontal="right"/>
    </xf>
    <xf numFmtId="0" fontId="26" fillId="0" borderId="8" xfId="0" applyFont="1" applyBorder="1"/>
    <xf numFmtId="0" fontId="26" fillId="0" borderId="8" xfId="0" applyFont="1" applyBorder="1" applyAlignment="1">
      <alignment horizontal="center"/>
    </xf>
    <xf numFmtId="164" fontId="2" fillId="2" borderId="9" xfId="0" applyNumberFormat="1" applyFont="1" applyFill="1" applyBorder="1"/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2" fillId="0" borderId="15" xfId="0" applyNumberFormat="1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49" fontId="19" fillId="0" borderId="25" xfId="0" applyNumberFormat="1" applyFont="1" applyBorder="1"/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21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0" fontId="18" fillId="0" borderId="0" xfId="0" applyFont="1"/>
    <xf numFmtId="0" fontId="19" fillId="0" borderId="33" xfId="0" applyFont="1" applyBorder="1"/>
    <xf numFmtId="0" fontId="18" fillId="0" borderId="0" xfId="0" applyFont="1" applyBorder="1"/>
    <xf numFmtId="0" fontId="6" fillId="0" borderId="0" xfId="0" applyFont="1"/>
    <xf numFmtId="0" fontId="21" fillId="0" borderId="34" xfId="0" applyFont="1" applyBorder="1"/>
    <xf numFmtId="0" fontId="21" fillId="0" borderId="0" xfId="0" applyFont="1" applyBorder="1" applyAlignment="1">
      <alignment horizontal="center"/>
    </xf>
    <xf numFmtId="0" fontId="6" fillId="0" borderId="35" xfId="0" applyFont="1" applyBorder="1" applyAlignment="1">
      <alignment horizontal="left" vertical="center"/>
    </xf>
    <xf numFmtId="0" fontId="6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6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" vertical="center"/>
    </xf>
    <xf numFmtId="0" fontId="28" fillId="2" borderId="0" xfId="0" applyFont="1" applyFill="1"/>
    <xf numFmtId="0" fontId="21" fillId="2" borderId="0" xfId="0" applyFont="1" applyFill="1" applyBorder="1"/>
    <xf numFmtId="0" fontId="21" fillId="2" borderId="0" xfId="0" applyFont="1" applyFill="1" applyBorder="1" applyAlignment="1">
      <alignment horizontal="right"/>
    </xf>
    <xf numFmtId="165" fontId="21" fillId="2" borderId="0" xfId="0" applyNumberFormat="1" applyFont="1" applyFill="1" applyBorder="1"/>
    <xf numFmtId="0" fontId="21" fillId="2" borderId="0" xfId="0" applyFont="1" applyFill="1"/>
    <xf numFmtId="0" fontId="21" fillId="0" borderId="36" xfId="0" applyFont="1" applyBorder="1"/>
    <xf numFmtId="0" fontId="21" fillId="0" borderId="36" xfId="0" applyFont="1" applyBorder="1" applyAlignment="1">
      <alignment horizontal="center"/>
    </xf>
    <xf numFmtId="0" fontId="21" fillId="0" borderId="36" xfId="0" applyFont="1" applyBorder="1" applyAlignment="1">
      <alignment horizontal="right"/>
    </xf>
    <xf numFmtId="165" fontId="21" fillId="0" borderId="36" xfId="0" applyNumberFormat="1" applyFont="1" applyBorder="1" applyAlignment="1">
      <alignment horizontal="right"/>
    </xf>
    <xf numFmtId="0" fontId="21" fillId="0" borderId="33" xfId="0" applyFont="1" applyBorder="1"/>
    <xf numFmtId="0" fontId="21" fillId="0" borderId="33" xfId="0" applyFont="1" applyBorder="1" applyAlignment="1">
      <alignment horizontal="center"/>
    </xf>
    <xf numFmtId="0" fontId="21" fillId="0" borderId="33" xfId="0" applyFont="1" applyBorder="1" applyAlignment="1">
      <alignment horizontal="right"/>
    </xf>
    <xf numFmtId="165" fontId="21" fillId="0" borderId="33" xfId="0" applyNumberFormat="1" applyFont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0" fontId="21" fillId="0" borderId="36" xfId="0" applyNumberFormat="1" applyFont="1" applyBorder="1" applyAlignment="1">
      <alignment horizontal="center"/>
    </xf>
    <xf numFmtId="0" fontId="21" fillId="0" borderId="34" xfId="0" applyNumberFormat="1" applyFont="1" applyBorder="1" applyAlignment="1">
      <alignment horizontal="center"/>
    </xf>
    <xf numFmtId="165" fontId="21" fillId="0" borderId="34" xfId="0" applyNumberFormat="1" applyFont="1" applyBorder="1"/>
    <xf numFmtId="0" fontId="21" fillId="0" borderId="0" xfId="0" applyNumberFormat="1" applyFont="1" applyBorder="1" applyAlignment="1">
      <alignment horizontal="center"/>
    </xf>
    <xf numFmtId="165" fontId="21" fillId="0" borderId="0" xfId="0" applyNumberFormat="1" applyFont="1" applyBorder="1"/>
    <xf numFmtId="0" fontId="28" fillId="2" borderId="0" xfId="0" applyFont="1" applyFill="1" applyBorder="1"/>
    <xf numFmtId="49" fontId="21" fillId="2" borderId="0" xfId="0" applyNumberFormat="1" applyFont="1" applyFill="1" applyBorder="1" applyAlignment="1">
      <alignment horizontal="center"/>
    </xf>
    <xf numFmtId="165" fontId="21" fillId="0" borderId="36" xfId="0" applyNumberFormat="1" applyFont="1" applyBorder="1"/>
    <xf numFmtId="49" fontId="21" fillId="0" borderId="36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165" fontId="21" fillId="0" borderId="33" xfId="0" applyNumberFormat="1" applyFont="1" applyBorder="1"/>
    <xf numFmtId="0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49" fontId="21" fillId="0" borderId="34" xfId="0" applyNumberFormat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0" fontId="21" fillId="0" borderId="34" xfId="0" applyFont="1" applyBorder="1" applyAlignment="1">
      <alignment horizontal="center"/>
    </xf>
    <xf numFmtId="49" fontId="21" fillId="0" borderId="33" xfId="0" applyNumberFormat="1" applyFont="1" applyBorder="1" applyAlignment="1">
      <alignment horizontal="center"/>
    </xf>
    <xf numFmtId="165" fontId="21" fillId="0" borderId="34" xfId="0" applyNumberFormat="1" applyFont="1" applyBorder="1" applyAlignment="1">
      <alignment horizontal="right"/>
    </xf>
    <xf numFmtId="0" fontId="19" fillId="7" borderId="25" xfId="0" applyFont="1" applyFill="1" applyBorder="1" applyAlignment="1">
      <alignment horizontal="left"/>
    </xf>
    <xf numFmtId="0" fontId="19" fillId="7" borderId="10" xfId="0" applyFont="1" applyFill="1" applyBorder="1" applyAlignment="1">
      <alignment horizontal="left"/>
    </xf>
    <xf numFmtId="0" fontId="19" fillId="7" borderId="10" xfId="0" applyFont="1" applyFill="1" applyBorder="1" applyAlignment="1">
      <alignment horizontal="right"/>
    </xf>
    <xf numFmtId="0" fontId="19" fillId="7" borderId="10" xfId="0" applyFont="1" applyFill="1" applyBorder="1"/>
    <xf numFmtId="0" fontId="19" fillId="7" borderId="10" xfId="0" applyFont="1" applyFill="1" applyBorder="1" applyAlignment="1">
      <alignment horizontal="center"/>
    </xf>
    <xf numFmtId="0" fontId="19" fillId="7" borderId="26" xfId="0" applyFont="1" applyFill="1" applyBorder="1" applyAlignment="1">
      <alignment horizontal="center"/>
    </xf>
    <xf numFmtId="49" fontId="19" fillId="7" borderId="25" xfId="0" applyNumberFormat="1" applyFont="1" applyFill="1" applyBorder="1" applyAlignment="1">
      <alignment horizontal="left"/>
    </xf>
    <xf numFmtId="49" fontId="19" fillId="7" borderId="10" xfId="0" applyNumberFormat="1" applyFont="1" applyFill="1" applyBorder="1" applyAlignment="1">
      <alignment horizontal="left"/>
    </xf>
    <xf numFmtId="49" fontId="19" fillId="7" borderId="10" xfId="0" applyNumberFormat="1" applyFont="1" applyFill="1" applyBorder="1" applyAlignment="1">
      <alignment horizontal="right"/>
    </xf>
    <xf numFmtId="49" fontId="19" fillId="7" borderId="10" xfId="0" applyNumberFormat="1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/>
    </xf>
    <xf numFmtId="0" fontId="19" fillId="0" borderId="37" xfId="0" applyFont="1" applyFill="1" applyBorder="1"/>
    <xf numFmtId="0" fontId="19" fillId="0" borderId="38" xfId="0" applyFont="1" applyFill="1" applyBorder="1" applyAlignment="1">
      <alignment horizontal="right"/>
    </xf>
    <xf numFmtId="0" fontId="19" fillId="0" borderId="38" xfId="0" applyFont="1" applyFill="1" applyBorder="1"/>
    <xf numFmtId="0" fontId="19" fillId="0" borderId="38" xfId="0" applyFont="1" applyFill="1" applyBorder="1" applyAlignment="1">
      <alignment horizontal="center"/>
    </xf>
    <xf numFmtId="0" fontId="7" fillId="0" borderId="0" xfId="0" applyFont="1" applyAlignment="1"/>
    <xf numFmtId="0" fontId="19" fillId="0" borderId="6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9" fillId="0" borderId="6" xfId="0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/>
    <xf numFmtId="0" fontId="19" fillId="0" borderId="5" xfId="0" applyNumberFormat="1" applyFont="1" applyFill="1" applyBorder="1" applyAlignment="1">
      <alignment horizontal="center"/>
    </xf>
    <xf numFmtId="0" fontId="34" fillId="8" borderId="0" xfId="0" applyFont="1" applyFill="1"/>
    <xf numFmtId="0" fontId="0" fillId="8" borderId="0" xfId="0" applyFill="1"/>
    <xf numFmtId="0" fontId="34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35" fillId="8" borderId="0" xfId="0" applyFont="1" applyFill="1"/>
    <xf numFmtId="0" fontId="19" fillId="8" borderId="0" xfId="0" applyFont="1" applyFill="1"/>
    <xf numFmtId="0" fontId="35" fillId="8" borderId="0" xfId="0" applyFont="1" applyFill="1" applyBorder="1"/>
    <xf numFmtId="0" fontId="19" fillId="8" borderId="0" xfId="0" applyFont="1" applyFill="1" applyBorder="1"/>
    <xf numFmtId="0" fontId="35" fillId="8" borderId="0" xfId="0" applyFont="1" applyFill="1" applyBorder="1" applyAlignment="1"/>
    <xf numFmtId="0" fontId="19" fillId="8" borderId="0" xfId="0" applyFont="1" applyFill="1" applyBorder="1" applyAlignment="1"/>
    <xf numFmtId="0" fontId="7" fillId="8" borderId="0" xfId="0" applyFont="1" applyFill="1"/>
    <xf numFmtId="49" fontId="7" fillId="0" borderId="9" xfId="0" applyNumberFormat="1" applyFont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>
      <alignment wrapText="1"/>
    </xf>
    <xf numFmtId="0" fontId="37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wrapText="1"/>
    </xf>
    <xf numFmtId="0" fontId="36" fillId="0" borderId="0" xfId="0" applyFont="1" applyBorder="1" applyAlignment="1">
      <alignment horizontal="center"/>
    </xf>
    <xf numFmtId="0" fontId="36" fillId="2" borderId="0" xfId="0" applyFont="1" applyFill="1" applyBorder="1" applyAlignment="1">
      <alignment horizontal="right"/>
    </xf>
    <xf numFmtId="0" fontId="36" fillId="2" borderId="0" xfId="0" applyFont="1" applyFill="1"/>
    <xf numFmtId="0" fontId="36" fillId="0" borderId="36" xfId="0" applyFont="1" applyBorder="1"/>
    <xf numFmtId="0" fontId="36" fillId="0" borderId="36" xfId="0" applyFont="1" applyBorder="1" applyAlignment="1">
      <alignment horizontal="center"/>
    </xf>
    <xf numFmtId="0" fontId="36" fillId="0" borderId="36" xfId="0" applyFont="1" applyBorder="1" applyAlignment="1">
      <alignment horizontal="right"/>
    </xf>
    <xf numFmtId="165" fontId="36" fillId="0" borderId="36" xfId="0" applyNumberFormat="1" applyFont="1" applyBorder="1" applyAlignment="1">
      <alignment horizontal="right"/>
    </xf>
    <xf numFmtId="0" fontId="36" fillId="0" borderId="34" xfId="0" applyFont="1" applyBorder="1"/>
    <xf numFmtId="0" fontId="36" fillId="0" borderId="33" xfId="0" applyFont="1" applyBorder="1"/>
    <xf numFmtId="0" fontId="36" fillId="0" borderId="33" xfId="0" applyFont="1" applyBorder="1" applyAlignment="1">
      <alignment horizontal="center"/>
    </xf>
    <xf numFmtId="0" fontId="36" fillId="0" borderId="33" xfId="0" applyFont="1" applyBorder="1" applyAlignment="1">
      <alignment horizontal="right"/>
    </xf>
    <xf numFmtId="165" fontId="36" fillId="0" borderId="0" xfId="0" applyNumberFormat="1" applyFont="1" applyBorder="1" applyAlignment="1">
      <alignment horizontal="right"/>
    </xf>
    <xf numFmtId="0" fontId="36" fillId="0" borderId="36" xfId="0" applyNumberFormat="1" applyFont="1" applyBorder="1" applyAlignment="1">
      <alignment horizontal="center"/>
    </xf>
    <xf numFmtId="0" fontId="36" fillId="0" borderId="34" xfId="0" applyNumberFormat="1" applyFont="1" applyBorder="1" applyAlignment="1">
      <alignment horizontal="center"/>
    </xf>
    <xf numFmtId="165" fontId="36" fillId="0" borderId="34" xfId="0" applyNumberFormat="1" applyFont="1" applyBorder="1"/>
    <xf numFmtId="0" fontId="36" fillId="0" borderId="0" xfId="0" applyNumberFormat="1" applyFont="1" applyBorder="1" applyAlignment="1">
      <alignment horizontal="center"/>
    </xf>
    <xf numFmtId="165" fontId="36" fillId="0" borderId="0" xfId="0" applyNumberFormat="1" applyFont="1" applyBorder="1"/>
    <xf numFmtId="0" fontId="37" fillId="2" borderId="0" xfId="0" applyFont="1" applyFill="1" applyBorder="1"/>
    <xf numFmtId="165" fontId="36" fillId="0" borderId="36" xfId="0" applyNumberFormat="1" applyFont="1" applyBorder="1"/>
    <xf numFmtId="49" fontId="36" fillId="0" borderId="0" xfId="0" applyNumberFormat="1" applyFont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6" fillId="0" borderId="34" xfId="0" applyFont="1" applyBorder="1" applyAlignment="1">
      <alignment horizontal="right"/>
    </xf>
    <xf numFmtId="0" fontId="36" fillId="0" borderId="34" xfId="0" applyFont="1" applyBorder="1" applyAlignment="1">
      <alignment horizontal="center"/>
    </xf>
    <xf numFmtId="165" fontId="36" fillId="0" borderId="34" xfId="0" applyNumberFormat="1" applyFont="1" applyBorder="1" applyAlignment="1">
      <alignment horizontal="right"/>
    </xf>
    <xf numFmtId="0" fontId="36" fillId="0" borderId="0" xfId="0" applyFont="1" applyFill="1" applyBorder="1"/>
    <xf numFmtId="0" fontId="36" fillId="0" borderId="0" xfId="0" applyFont="1" applyBorder="1" applyAlignment="1">
      <alignment horizontal="right"/>
    </xf>
    <xf numFmtId="0" fontId="36" fillId="0" borderId="53" xfId="0" applyFont="1" applyBorder="1"/>
    <xf numFmtId="0" fontId="36" fillId="0" borderId="54" xfId="0" applyFont="1" applyBorder="1"/>
    <xf numFmtId="0" fontId="36" fillId="0" borderId="55" xfId="0" applyFont="1" applyBorder="1"/>
    <xf numFmtId="0" fontId="36" fillId="0" borderId="56" xfId="0" applyFont="1" applyBorder="1"/>
    <xf numFmtId="0" fontId="36" fillId="2" borderId="9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 wrapText="1"/>
    </xf>
    <xf numFmtId="49" fontId="36" fillId="0" borderId="14" xfId="0" applyNumberFormat="1" applyFont="1" applyBorder="1"/>
    <xf numFmtId="49" fontId="36" fillId="0" borderId="6" xfId="0" applyNumberFormat="1" applyFont="1" applyBorder="1" applyAlignment="1">
      <alignment horizontal="right"/>
    </xf>
    <xf numFmtId="49" fontId="36" fillId="0" borderId="6" xfId="0" applyNumberFormat="1" applyFont="1" applyBorder="1" applyAlignment="1">
      <alignment horizontal="center"/>
    </xf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49" fontId="36" fillId="0" borderId="15" xfId="0" applyNumberFormat="1" applyFont="1" applyBorder="1"/>
    <xf numFmtId="49" fontId="36" fillId="0" borderId="5" xfId="0" applyNumberFormat="1" applyFont="1" applyBorder="1" applyAlignment="1">
      <alignment horizontal="right"/>
    </xf>
    <xf numFmtId="49" fontId="36" fillId="0" borderId="5" xfId="0" applyNumberFormat="1" applyFont="1" applyBorder="1" applyAlignment="1">
      <alignment horizontal="center"/>
    </xf>
    <xf numFmtId="0" fontId="36" fillId="0" borderId="5" xfId="0" applyFont="1" applyBorder="1"/>
    <xf numFmtId="0" fontId="36" fillId="0" borderId="5" xfId="0" applyFont="1" applyBorder="1" applyAlignment="1">
      <alignment horizontal="center"/>
    </xf>
    <xf numFmtId="0" fontId="36" fillId="0" borderId="14" xfId="0" applyFont="1" applyBorder="1"/>
    <xf numFmtId="0" fontId="36" fillId="0" borderId="6" xfId="0" applyFont="1" applyBorder="1" applyAlignment="1">
      <alignment horizontal="right"/>
    </xf>
    <xf numFmtId="0" fontId="36" fillId="0" borderId="15" xfId="0" applyFont="1" applyBorder="1"/>
    <xf numFmtId="0" fontId="36" fillId="0" borderId="5" xfId="0" applyFont="1" applyBorder="1" applyAlignment="1">
      <alignment horizontal="right"/>
    </xf>
    <xf numFmtId="0" fontId="38" fillId="0" borderId="5" xfId="0" applyFont="1" applyBorder="1" applyAlignment="1">
      <alignment horizontal="right"/>
    </xf>
    <xf numFmtId="0" fontId="38" fillId="0" borderId="5" xfId="0" applyFont="1" applyBorder="1"/>
    <xf numFmtId="0" fontId="38" fillId="0" borderId="5" xfId="0" applyFont="1" applyBorder="1" applyAlignment="1">
      <alignment horizontal="center"/>
    </xf>
    <xf numFmtId="0" fontId="36" fillId="2" borderId="9" xfId="0" applyFont="1" applyFill="1" applyBorder="1"/>
    <xf numFmtId="0" fontId="36" fillId="0" borderId="14" xfId="0" applyFont="1" applyBorder="1" applyAlignment="1">
      <alignment horizontal="left"/>
    </xf>
    <xf numFmtId="0" fontId="36" fillId="0" borderId="6" xfId="0" applyFont="1" applyBorder="1" applyAlignment="1"/>
    <xf numFmtId="0" fontId="36" fillId="0" borderId="15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36" fillId="0" borderId="57" xfId="0" applyFont="1" applyBorder="1"/>
    <xf numFmtId="0" fontId="36" fillId="0" borderId="57" xfId="0" applyFont="1" applyBorder="1" applyAlignment="1">
      <alignment horizontal="center"/>
    </xf>
    <xf numFmtId="49" fontId="36" fillId="0" borderId="25" xfId="0" applyNumberFormat="1" applyFont="1" applyBorder="1"/>
    <xf numFmtId="49" fontId="36" fillId="0" borderId="10" xfId="0" applyNumberFormat="1" applyFont="1" applyBorder="1" applyAlignment="1">
      <alignment horizontal="right"/>
    </xf>
    <xf numFmtId="49" fontId="36" fillId="0" borderId="10" xfId="0" applyNumberFormat="1" applyFont="1" applyBorder="1" applyAlignment="1">
      <alignment horizontal="center"/>
    </xf>
    <xf numFmtId="0" fontId="36" fillId="0" borderId="10" xfId="0" applyFont="1" applyBorder="1"/>
    <xf numFmtId="0" fontId="36" fillId="0" borderId="10" xfId="0" applyFont="1" applyBorder="1" applyAlignment="1">
      <alignment horizontal="center"/>
    </xf>
    <xf numFmtId="49" fontId="36" fillId="0" borderId="18" xfId="0" applyNumberFormat="1" applyFont="1" applyBorder="1"/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6" fillId="0" borderId="8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6" fillId="0" borderId="25" xfId="0" applyFont="1" applyFill="1" applyBorder="1"/>
    <xf numFmtId="0" fontId="36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wrapText="1"/>
    </xf>
    <xf numFmtId="0" fontId="36" fillId="0" borderId="1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 wrapText="1"/>
    </xf>
    <xf numFmtId="49" fontId="36" fillId="0" borderId="14" xfId="0" applyNumberFormat="1" applyFont="1" applyFill="1" applyBorder="1"/>
    <xf numFmtId="49" fontId="36" fillId="0" borderId="6" xfId="0" applyNumberFormat="1" applyFont="1" applyFill="1" applyBorder="1" applyAlignment="1">
      <alignment horizontal="right"/>
    </xf>
    <xf numFmtId="49" fontId="36" fillId="0" borderId="6" xfId="0" applyNumberFormat="1" applyFont="1" applyFill="1" applyBorder="1" applyAlignment="1">
      <alignment horizontal="center"/>
    </xf>
    <xf numFmtId="0" fontId="36" fillId="0" borderId="6" xfId="0" applyFont="1" applyFill="1" applyBorder="1"/>
    <xf numFmtId="0" fontId="36" fillId="0" borderId="6" xfId="0" applyFont="1" applyFill="1" applyBorder="1" applyAlignment="1">
      <alignment horizontal="center"/>
    </xf>
    <xf numFmtId="49" fontId="36" fillId="0" borderId="15" xfId="0" applyNumberFormat="1" applyFont="1" applyFill="1" applyBorder="1"/>
    <xf numFmtId="49" fontId="36" fillId="0" borderId="5" xfId="0" applyNumberFormat="1" applyFont="1" applyFill="1" applyBorder="1" applyAlignment="1">
      <alignment horizontal="right"/>
    </xf>
    <xf numFmtId="49" fontId="36" fillId="0" borderId="5" xfId="0" applyNumberFormat="1" applyFont="1" applyFill="1" applyBorder="1" applyAlignment="1">
      <alignment horizontal="center"/>
    </xf>
    <xf numFmtId="0" fontId="36" fillId="0" borderId="5" xfId="0" applyFont="1" applyFill="1" applyBorder="1"/>
    <xf numFmtId="0" fontId="36" fillId="0" borderId="5" xfId="0" applyFont="1" applyFill="1" applyBorder="1" applyAlignment="1">
      <alignment horizontal="center"/>
    </xf>
    <xf numFmtId="0" fontId="36" fillId="0" borderId="14" xfId="0" applyFont="1" applyFill="1" applyBorder="1"/>
    <xf numFmtId="0" fontId="36" fillId="0" borderId="6" xfId="0" applyFont="1" applyFill="1" applyBorder="1" applyAlignment="1">
      <alignment horizontal="right"/>
    </xf>
    <xf numFmtId="0" fontId="36" fillId="0" borderId="15" xfId="0" applyFont="1" applyFill="1" applyBorder="1"/>
    <xf numFmtId="0" fontId="38" fillId="0" borderId="5" xfId="0" applyFont="1" applyFill="1" applyBorder="1" applyAlignment="1">
      <alignment horizontal="right"/>
    </xf>
    <xf numFmtId="0" fontId="38" fillId="0" borderId="5" xfId="0" applyFont="1" applyFill="1" applyBorder="1"/>
    <xf numFmtId="0" fontId="38" fillId="0" borderId="5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right"/>
    </xf>
    <xf numFmtId="0" fontId="36" fillId="0" borderId="18" xfId="0" applyFont="1" applyFill="1" applyBorder="1" applyAlignment="1"/>
    <xf numFmtId="0" fontId="36" fillId="0" borderId="8" xfId="0" applyFont="1" applyFill="1" applyBorder="1" applyAlignment="1">
      <alignment horizontal="right"/>
    </xf>
    <xf numFmtId="0" fontId="36" fillId="0" borderId="8" xfId="0" applyFont="1" applyFill="1" applyBorder="1" applyAlignment="1"/>
    <xf numFmtId="0" fontId="36" fillId="0" borderId="8" xfId="0" applyFont="1" applyFill="1" applyBorder="1" applyAlignment="1">
      <alignment horizontal="center"/>
    </xf>
    <xf numFmtId="0" fontId="36" fillId="6" borderId="0" xfId="0" applyFont="1" applyFill="1" applyBorder="1" applyAlignment="1"/>
    <xf numFmtId="0" fontId="36" fillId="6" borderId="0" xfId="0" applyFont="1" applyFill="1" applyBorder="1" applyAlignment="1">
      <alignment horizontal="right"/>
    </xf>
    <xf numFmtId="0" fontId="36" fillId="6" borderId="0" xfId="0" applyFont="1" applyFill="1" applyBorder="1" applyAlignment="1">
      <alignment horizontal="center"/>
    </xf>
    <xf numFmtId="0" fontId="36" fillId="6" borderId="0" xfId="0" applyFont="1" applyFill="1"/>
    <xf numFmtId="0" fontId="36" fillId="6" borderId="0" xfId="0" applyFont="1" applyFill="1" applyAlignment="1">
      <alignment horizontal="right"/>
    </xf>
    <xf numFmtId="0" fontId="36" fillId="6" borderId="0" xfId="0" applyFont="1" applyFill="1" applyAlignment="1">
      <alignment horizontal="center"/>
    </xf>
    <xf numFmtId="0" fontId="36" fillId="2" borderId="0" xfId="0" applyFont="1" applyFill="1" applyAlignment="1">
      <alignment horizontal="right"/>
    </xf>
    <xf numFmtId="0" fontId="36" fillId="2" borderId="0" xfId="0" applyFont="1" applyFill="1" applyAlignment="1">
      <alignment horizontal="center"/>
    </xf>
    <xf numFmtId="0" fontId="36" fillId="0" borderId="6" xfId="0" applyFont="1" applyFill="1" applyBorder="1" applyAlignment="1">
      <alignment horizontal="left"/>
    </xf>
    <xf numFmtId="0" fontId="36" fillId="0" borderId="5" xfId="0" applyFont="1" applyFill="1" applyBorder="1" applyAlignment="1">
      <alignment horizontal="left"/>
    </xf>
    <xf numFmtId="0" fontId="36" fillId="2" borderId="9" xfId="0" applyFont="1" applyFill="1" applyBorder="1" applyAlignment="1">
      <alignment horizontal="left"/>
    </xf>
    <xf numFmtId="0" fontId="36" fillId="6" borderId="0" xfId="0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33" fillId="9" borderId="58" xfId="0" applyFont="1" applyFill="1" applyBorder="1" applyAlignment="1">
      <alignment horizontal="left" vertical="center"/>
    </xf>
    <xf numFmtId="0" fontId="33" fillId="9" borderId="3" xfId="0" applyFont="1" applyFill="1" applyBorder="1" applyAlignment="1">
      <alignment horizontal="centerContinuous" vertical="center"/>
    </xf>
    <xf numFmtId="0" fontId="33" fillId="9" borderId="3" xfId="0" applyNumberFormat="1" applyFont="1" applyFill="1" applyBorder="1" applyAlignment="1">
      <alignment horizontal="centerContinuous" vertical="center"/>
    </xf>
    <xf numFmtId="49" fontId="33" fillId="9" borderId="3" xfId="0" applyNumberFormat="1" applyFont="1" applyFill="1" applyBorder="1" applyAlignment="1">
      <alignment horizontal="centerContinuous" vertical="center"/>
    </xf>
    <xf numFmtId="0" fontId="33" fillId="9" borderId="3" xfId="0" applyNumberFormat="1" applyFont="1" applyFill="1" applyBorder="1" applyAlignment="1">
      <alignment horizontal="center" vertical="center"/>
    </xf>
    <xf numFmtId="0" fontId="33" fillId="9" borderId="0" xfId="0" applyFont="1" applyFill="1" applyBorder="1"/>
    <xf numFmtId="0" fontId="33" fillId="9" borderId="0" xfId="0" applyFont="1" applyFill="1" applyBorder="1" applyAlignment="1">
      <alignment horizontal="right"/>
    </xf>
    <xf numFmtId="0" fontId="33" fillId="9" borderId="0" xfId="0" applyFont="1" applyFill="1"/>
    <xf numFmtId="0" fontId="33" fillId="9" borderId="0" xfId="0" applyFont="1" applyFill="1" applyAlignment="1">
      <alignment horizontal="right"/>
    </xf>
    <xf numFmtId="0" fontId="33" fillId="9" borderId="0" xfId="0" applyFont="1" applyFill="1" applyBorder="1" applyAlignment="1">
      <alignment wrapText="1"/>
    </xf>
    <xf numFmtId="0" fontId="33" fillId="9" borderId="0" xfId="0" applyFont="1" applyFill="1" applyBorder="1" applyAlignment="1">
      <alignment horizontal="left" wrapText="1"/>
    </xf>
    <xf numFmtId="0" fontId="33" fillId="9" borderId="13" xfId="0" applyFont="1" applyFill="1" applyBorder="1" applyAlignment="1">
      <alignment horizontal="left" vertical="center"/>
    </xf>
    <xf numFmtId="0" fontId="33" fillId="9" borderId="9" xfId="0" applyFont="1" applyFill="1" applyBorder="1" applyAlignment="1">
      <alignment horizontal="right" vertical="center"/>
    </xf>
    <xf numFmtId="0" fontId="33" fillId="9" borderId="9" xfId="0" applyNumberFormat="1" applyFont="1" applyFill="1" applyBorder="1" applyAlignment="1">
      <alignment horizontal="centerContinuous" vertical="center"/>
    </xf>
    <xf numFmtId="0" fontId="33" fillId="9" borderId="9" xfId="0" applyNumberFormat="1" applyFont="1" applyFill="1" applyBorder="1" applyAlignment="1">
      <alignment horizontal="center" vertical="center"/>
    </xf>
    <xf numFmtId="49" fontId="33" fillId="9" borderId="9" xfId="0" applyNumberFormat="1" applyFont="1" applyFill="1" applyBorder="1" applyAlignment="1">
      <alignment horizontal="center" vertical="center"/>
    </xf>
    <xf numFmtId="0" fontId="39" fillId="10" borderId="59" xfId="0" applyFont="1" applyFill="1" applyBorder="1"/>
    <xf numFmtId="0" fontId="40" fillId="10" borderId="59" xfId="0" applyFont="1" applyFill="1" applyBorder="1"/>
    <xf numFmtId="0" fontId="40" fillId="10" borderId="59" xfId="0" applyFont="1" applyFill="1" applyBorder="1" applyAlignment="1">
      <alignment horizontal="right"/>
    </xf>
    <xf numFmtId="165" fontId="40" fillId="10" borderId="59" xfId="0" applyNumberFormat="1" applyFont="1" applyFill="1" applyBorder="1"/>
    <xf numFmtId="0" fontId="36" fillId="0" borderId="60" xfId="0" applyFont="1" applyBorder="1"/>
    <xf numFmtId="0" fontId="36" fillId="0" borderId="60" xfId="0" applyFont="1" applyBorder="1" applyAlignment="1">
      <alignment horizontal="center"/>
    </xf>
    <xf numFmtId="0" fontId="36" fillId="0" borderId="60" xfId="0" applyFont="1" applyBorder="1" applyAlignment="1">
      <alignment horizontal="right"/>
    </xf>
    <xf numFmtId="165" fontId="36" fillId="0" borderId="60" xfId="0" applyNumberFormat="1" applyFont="1" applyBorder="1" applyAlignment="1">
      <alignment horizontal="right"/>
    </xf>
    <xf numFmtId="0" fontId="36" fillId="0" borderId="60" xfId="0" applyNumberFormat="1" applyFont="1" applyBorder="1" applyAlignment="1">
      <alignment horizontal="center"/>
    </xf>
    <xf numFmtId="49" fontId="40" fillId="10" borderId="59" xfId="0" applyNumberFormat="1" applyFont="1" applyFill="1" applyBorder="1" applyAlignment="1">
      <alignment horizontal="center"/>
    </xf>
    <xf numFmtId="165" fontId="36" fillId="0" borderId="60" xfId="0" applyNumberFormat="1" applyFont="1" applyBorder="1"/>
    <xf numFmtId="49" fontId="36" fillId="0" borderId="60" xfId="0" applyNumberFormat="1" applyFont="1" applyBorder="1" applyAlignment="1">
      <alignment horizontal="center"/>
    </xf>
    <xf numFmtId="0" fontId="36" fillId="0" borderId="61" xfId="0" applyFont="1" applyBorder="1"/>
    <xf numFmtId="165" fontId="36" fillId="0" borderId="61" xfId="0" applyNumberFormat="1" applyFont="1" applyBorder="1"/>
    <xf numFmtId="0" fontId="36" fillId="0" borderId="61" xfId="0" applyNumberFormat="1" applyFont="1" applyBorder="1" applyAlignment="1">
      <alignment horizontal="center"/>
    </xf>
    <xf numFmtId="0" fontId="36" fillId="0" borderId="61" xfId="0" applyFont="1" applyBorder="1" applyAlignment="1">
      <alignment horizontal="center"/>
    </xf>
    <xf numFmtId="49" fontId="36" fillId="0" borderId="61" xfId="0" applyNumberFormat="1" applyFont="1" applyBorder="1" applyAlignment="1">
      <alignment horizontal="center"/>
    </xf>
    <xf numFmtId="0" fontId="39" fillId="10" borderId="61" xfId="0" applyFont="1" applyFill="1" applyBorder="1"/>
    <xf numFmtId="0" fontId="40" fillId="10" borderId="61" xfId="0" applyFont="1" applyFill="1" applyBorder="1"/>
    <xf numFmtId="0" fontId="40" fillId="10" borderId="61" xfId="0" applyNumberFormat="1" applyFont="1" applyFill="1" applyBorder="1" applyAlignment="1">
      <alignment horizontal="center"/>
    </xf>
    <xf numFmtId="0" fontId="40" fillId="10" borderId="61" xfId="0" applyFont="1" applyFill="1" applyBorder="1" applyAlignment="1">
      <alignment horizontal="center"/>
    </xf>
    <xf numFmtId="49" fontId="40" fillId="10" borderId="61" xfId="0" applyNumberFormat="1" applyFont="1" applyFill="1" applyBorder="1" applyAlignment="1">
      <alignment horizontal="center"/>
    </xf>
    <xf numFmtId="165" fontId="36" fillId="0" borderId="61" xfId="0" applyNumberFormat="1" applyFont="1" applyBorder="1" applyAlignment="1">
      <alignment horizontal="center"/>
    </xf>
    <xf numFmtId="0" fontId="36" fillId="0" borderId="61" xfId="0" applyFont="1" applyBorder="1" applyAlignment="1">
      <alignment horizontal="right"/>
    </xf>
    <xf numFmtId="0" fontId="33" fillId="9" borderId="17" xfId="0" applyFont="1" applyFill="1" applyBorder="1" applyAlignment="1">
      <alignment horizontal="left" vertical="center"/>
    </xf>
    <xf numFmtId="0" fontId="33" fillId="9" borderId="12" xfId="0" applyFont="1" applyFill="1" applyBorder="1" applyAlignment="1">
      <alignment horizontal="right" vertical="center"/>
    </xf>
    <xf numFmtId="0" fontId="33" fillId="9" borderId="12" xfId="0" applyNumberFormat="1" applyFont="1" applyFill="1" applyBorder="1" applyAlignment="1">
      <alignment horizontal="centerContinuous" vertical="center"/>
    </xf>
    <xf numFmtId="0" fontId="33" fillId="9" borderId="12" xfId="0" applyNumberFormat="1" applyFont="1" applyFill="1" applyBorder="1" applyAlignment="1">
      <alignment horizontal="center" vertical="center"/>
    </xf>
    <xf numFmtId="49" fontId="33" fillId="9" borderId="12" xfId="0" applyNumberFormat="1" applyFont="1" applyFill="1" applyBorder="1" applyAlignment="1">
      <alignment horizontal="centerContinuous" vertical="center"/>
    </xf>
    <xf numFmtId="49" fontId="33" fillId="9" borderId="12" xfId="0" applyNumberFormat="1" applyFont="1" applyFill="1" applyBorder="1" applyAlignment="1">
      <alignment horizontal="center" vertical="center"/>
    </xf>
    <xf numFmtId="0" fontId="36" fillId="0" borderId="62" xfId="0" applyFont="1" applyBorder="1"/>
    <xf numFmtId="0" fontId="36" fillId="0" borderId="62" xfId="0" applyFont="1" applyBorder="1" applyAlignment="1">
      <alignment horizontal="center"/>
    </xf>
    <xf numFmtId="0" fontId="36" fillId="0" borderId="63" xfId="0" applyFont="1" applyBorder="1" applyAlignment="1">
      <alignment horizontal="left"/>
    </xf>
    <xf numFmtId="0" fontId="36" fillId="0" borderId="62" xfId="0" applyFont="1" applyBorder="1" applyAlignment="1"/>
    <xf numFmtId="0" fontId="36" fillId="0" borderId="65" xfId="0" applyFont="1" applyFill="1" applyBorder="1" applyAlignment="1">
      <alignment horizontal="right"/>
    </xf>
    <xf numFmtId="0" fontId="36" fillId="0" borderId="65" xfId="0" applyFont="1" applyFill="1" applyBorder="1"/>
    <xf numFmtId="0" fontId="36" fillId="0" borderId="65" xfId="0" applyFont="1" applyFill="1" applyBorder="1" applyAlignment="1">
      <alignment horizontal="center"/>
    </xf>
    <xf numFmtId="49" fontId="36" fillId="0" borderId="66" xfId="0" applyNumberFormat="1" applyFont="1" applyBorder="1"/>
    <xf numFmtId="49" fontId="36" fillId="0" borderId="67" xfId="0" applyNumberFormat="1" applyFont="1" applyBorder="1" applyAlignment="1">
      <alignment horizontal="right"/>
    </xf>
    <xf numFmtId="49" fontId="36" fillId="0" borderId="67" xfId="0" applyNumberFormat="1" applyFont="1" applyBorder="1" applyAlignment="1">
      <alignment horizontal="center"/>
    </xf>
    <xf numFmtId="0" fontId="36" fillId="0" borderId="67" xfId="0" applyFont="1" applyBorder="1"/>
    <xf numFmtId="0" fontId="36" fillId="0" borderId="67" xfId="0" applyFont="1" applyBorder="1" applyAlignment="1">
      <alignment horizontal="center"/>
    </xf>
    <xf numFmtId="49" fontId="36" fillId="0" borderId="64" xfId="0" applyNumberFormat="1" applyFont="1" applyBorder="1"/>
    <xf numFmtId="49" fontId="36" fillId="0" borderId="65" xfId="0" applyNumberFormat="1" applyFont="1" applyBorder="1" applyAlignment="1">
      <alignment horizontal="right"/>
    </xf>
    <xf numFmtId="0" fontId="36" fillId="0" borderId="65" xfId="0" applyNumberFormat="1" applyFont="1" applyBorder="1" applyAlignment="1">
      <alignment horizontal="center"/>
    </xf>
    <xf numFmtId="49" fontId="36" fillId="0" borderId="65" xfId="0" applyNumberFormat="1" applyFont="1" applyBorder="1" applyAlignment="1">
      <alignment horizontal="center"/>
    </xf>
    <xf numFmtId="0" fontId="36" fillId="0" borderId="65" xfId="0" applyFont="1" applyBorder="1"/>
    <xf numFmtId="0" fontId="36" fillId="0" borderId="65" xfId="0" applyFont="1" applyBorder="1" applyAlignment="1">
      <alignment horizontal="center"/>
    </xf>
    <xf numFmtId="0" fontId="36" fillId="0" borderId="66" xfId="0" applyFont="1" applyBorder="1"/>
    <xf numFmtId="0" fontId="36" fillId="0" borderId="67" xfId="0" applyFont="1" applyBorder="1" applyAlignment="1">
      <alignment horizontal="right"/>
    </xf>
    <xf numFmtId="0" fontId="36" fillId="0" borderId="68" xfId="0" applyFont="1" applyBorder="1"/>
    <xf numFmtId="0" fontId="36" fillId="0" borderId="65" xfId="0" applyFont="1" applyBorder="1" applyAlignment="1">
      <alignment horizontal="right"/>
    </xf>
    <xf numFmtId="49" fontId="36" fillId="0" borderId="69" xfId="0" applyNumberFormat="1" applyFont="1" applyBorder="1"/>
    <xf numFmtId="0" fontId="38" fillId="0" borderId="70" xfId="0" applyFont="1" applyBorder="1" applyAlignment="1">
      <alignment horizontal="right"/>
    </xf>
    <xf numFmtId="0" fontId="38" fillId="0" borderId="70" xfId="0" applyFont="1" applyBorder="1"/>
    <xf numFmtId="0" fontId="36" fillId="0" borderId="70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0" fontId="36" fillId="0" borderId="64" xfId="0" applyFont="1" applyBorder="1" applyAlignment="1">
      <alignment horizontal="left"/>
    </xf>
    <xf numFmtId="0" fontId="42" fillId="10" borderId="71" xfId="0" applyFont="1" applyFill="1" applyBorder="1"/>
    <xf numFmtId="0" fontId="40" fillId="10" borderId="67" xfId="0" applyFont="1" applyFill="1" applyBorder="1" applyAlignment="1">
      <alignment horizontal="right"/>
    </xf>
    <xf numFmtId="0" fontId="40" fillId="10" borderId="67" xfId="0" applyFont="1" applyFill="1" applyBorder="1"/>
    <xf numFmtId="0" fontId="40" fillId="10" borderId="67" xfId="0" applyFont="1" applyFill="1" applyBorder="1" applyAlignment="1">
      <alignment horizontal="center"/>
    </xf>
    <xf numFmtId="0" fontId="39" fillId="10" borderId="72" xfId="0" applyFont="1" applyFill="1" applyBorder="1" applyAlignment="1">
      <alignment horizontal="left"/>
    </xf>
    <xf numFmtId="0" fontId="39" fillId="10" borderId="73" xfId="0" applyFont="1" applyFill="1" applyBorder="1"/>
    <xf numFmtId="164" fontId="40" fillId="10" borderId="73" xfId="0" applyNumberFormat="1" applyFont="1" applyFill="1" applyBorder="1"/>
    <xf numFmtId="0" fontId="40" fillId="10" borderId="73" xfId="0" applyFont="1" applyFill="1" applyBorder="1"/>
    <xf numFmtId="0" fontId="39" fillId="10" borderId="63" xfId="0" applyFont="1" applyFill="1" applyBorder="1"/>
    <xf numFmtId="0" fontId="40" fillId="10" borderId="62" xfId="0" applyFont="1" applyFill="1" applyBorder="1" applyAlignment="1">
      <alignment horizontal="right"/>
    </xf>
    <xf numFmtId="0" fontId="40" fillId="10" borderId="62" xfId="0" applyFont="1" applyFill="1" applyBorder="1" applyAlignment="1">
      <alignment wrapText="1"/>
    </xf>
    <xf numFmtId="0" fontId="40" fillId="10" borderId="62" xfId="0" applyFont="1" applyFill="1" applyBorder="1" applyAlignment="1">
      <alignment horizontal="center" wrapText="1"/>
    </xf>
    <xf numFmtId="0" fontId="39" fillId="10" borderId="74" xfId="0" applyFont="1" applyFill="1" applyBorder="1"/>
    <xf numFmtId="0" fontId="40" fillId="10" borderId="73" xfId="0" applyFont="1" applyFill="1" applyBorder="1" applyAlignment="1">
      <alignment horizontal="right"/>
    </xf>
    <xf numFmtId="0" fontId="40" fillId="10" borderId="73" xfId="0" applyFont="1" applyFill="1" applyBorder="1" applyAlignment="1">
      <alignment horizontal="left" wrapText="1"/>
    </xf>
    <xf numFmtId="0" fontId="40" fillId="10" borderId="73" xfId="0" applyFont="1" applyFill="1" applyBorder="1" applyAlignment="1">
      <alignment horizontal="center"/>
    </xf>
    <xf numFmtId="0" fontId="40" fillId="10" borderId="73" xfId="0" applyFont="1" applyFill="1" applyBorder="1" applyAlignment="1">
      <alignment wrapText="1"/>
    </xf>
    <xf numFmtId="0" fontId="40" fillId="10" borderId="73" xfId="0" applyFont="1" applyFill="1" applyBorder="1" applyAlignment="1">
      <alignment horizontal="center" wrapText="1"/>
    </xf>
    <xf numFmtId="0" fontId="33" fillId="9" borderId="9" xfId="0" applyFont="1" applyFill="1" applyBorder="1" applyAlignment="1">
      <alignment horizontal="centerContinuous" vertical="center"/>
    </xf>
    <xf numFmtId="0" fontId="39" fillId="10" borderId="13" xfId="0" applyFont="1" applyFill="1" applyBorder="1"/>
    <xf numFmtId="49" fontId="36" fillId="0" borderId="8" xfId="0" applyNumberFormat="1" applyFont="1" applyBorder="1" applyAlignment="1">
      <alignment horizontal="right"/>
    </xf>
    <xf numFmtId="49" fontId="36" fillId="0" borderId="8" xfId="0" applyNumberFormat="1" applyFont="1" applyBorder="1" applyAlignment="1">
      <alignment horizontal="center"/>
    </xf>
    <xf numFmtId="0" fontId="36" fillId="0" borderId="8" xfId="0" applyFont="1" applyBorder="1"/>
    <xf numFmtId="0" fontId="36" fillId="0" borderId="18" xfId="0" applyFont="1" applyBorder="1"/>
    <xf numFmtId="0" fontId="36" fillId="0" borderId="8" xfId="0" applyFont="1" applyBorder="1" applyAlignment="1">
      <alignment horizontal="right"/>
    </xf>
    <xf numFmtId="0" fontId="36" fillId="10" borderId="9" xfId="0" applyFont="1" applyFill="1" applyBorder="1" applyAlignment="1">
      <alignment horizontal="right"/>
    </xf>
    <xf numFmtId="0" fontId="36" fillId="10" borderId="9" xfId="0" applyFont="1" applyFill="1" applyBorder="1" applyAlignment="1">
      <alignment wrapText="1"/>
    </xf>
    <xf numFmtId="0" fontId="36" fillId="10" borderId="9" xfId="0" applyFont="1" applyFill="1" applyBorder="1" applyAlignment="1">
      <alignment horizontal="center" wrapText="1"/>
    </xf>
    <xf numFmtId="0" fontId="33" fillId="9" borderId="9" xfId="0" applyFont="1" applyFill="1" applyBorder="1" applyAlignment="1">
      <alignment horizontal="center" vertical="center"/>
    </xf>
    <xf numFmtId="0" fontId="39" fillId="10" borderId="72" xfId="0" applyFont="1" applyFill="1" applyBorder="1"/>
    <xf numFmtId="0" fontId="36" fillId="10" borderId="73" xfId="0" applyFont="1" applyFill="1" applyBorder="1" applyAlignment="1">
      <alignment horizontal="right"/>
    </xf>
    <xf numFmtId="0" fontId="36" fillId="10" borderId="73" xfId="0" applyFont="1" applyFill="1" applyBorder="1" applyAlignment="1">
      <alignment horizontal="left" wrapText="1"/>
    </xf>
    <xf numFmtId="0" fontId="36" fillId="10" borderId="73" xfId="0" applyFont="1" applyFill="1" applyBorder="1" applyAlignment="1">
      <alignment horizontal="center"/>
    </xf>
    <xf numFmtId="0" fontId="36" fillId="10" borderId="73" xfId="0" applyFont="1" applyFill="1" applyBorder="1" applyAlignment="1">
      <alignment wrapText="1"/>
    </xf>
    <xf numFmtId="0" fontId="36" fillId="10" borderId="73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right"/>
    </xf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6" fillId="0" borderId="64" xfId="0" applyFont="1" applyBorder="1"/>
    <xf numFmtId="0" fontId="39" fillId="10" borderId="75" xfId="0" applyFont="1" applyFill="1" applyBorder="1"/>
    <xf numFmtId="0" fontId="36" fillId="10" borderId="76" xfId="0" applyFont="1" applyFill="1" applyBorder="1" applyAlignment="1">
      <alignment horizontal="right"/>
    </xf>
    <xf numFmtId="0" fontId="36" fillId="10" borderId="76" xfId="0" applyFont="1" applyFill="1" applyBorder="1" applyAlignment="1">
      <alignment wrapText="1"/>
    </xf>
    <xf numFmtId="0" fontId="36" fillId="10" borderId="76" xfId="0" applyFont="1" applyFill="1" applyBorder="1" applyAlignment="1">
      <alignment horizontal="center" wrapText="1"/>
    </xf>
    <xf numFmtId="0" fontId="36" fillId="0" borderId="77" xfId="0" applyFont="1" applyBorder="1"/>
    <xf numFmtId="0" fontId="36" fillId="0" borderId="57" xfId="0" applyFont="1" applyBorder="1" applyAlignment="1">
      <alignment horizontal="right"/>
    </xf>
    <xf numFmtId="0" fontId="37" fillId="10" borderId="76" xfId="0" applyFont="1" applyFill="1" applyBorder="1" applyAlignment="1">
      <alignment horizontal="right"/>
    </xf>
    <xf numFmtId="0" fontId="37" fillId="10" borderId="76" xfId="0" applyFont="1" applyFill="1" applyBorder="1"/>
    <xf numFmtId="0" fontId="37" fillId="10" borderId="76" xfId="0" applyFont="1" applyFill="1" applyBorder="1" applyAlignment="1">
      <alignment horizontal="center"/>
    </xf>
    <xf numFmtId="0" fontId="36" fillId="0" borderId="5" xfId="0" applyFont="1" applyBorder="1" applyAlignment="1"/>
    <xf numFmtId="0" fontId="36" fillId="4" borderId="5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 shrinkToFit="1"/>
    </xf>
    <xf numFmtId="0" fontId="36" fillId="0" borderId="0" xfId="0" applyFont="1" applyAlignment="1">
      <alignment horizontal="left"/>
    </xf>
    <xf numFmtId="0" fontId="33" fillId="9" borderId="13" xfId="0" applyFont="1" applyFill="1" applyBorder="1" applyAlignment="1">
      <alignment horizontal="left"/>
    </xf>
    <xf numFmtId="0" fontId="33" fillId="9" borderId="9" xfId="0" applyFont="1" applyFill="1" applyBorder="1"/>
    <xf numFmtId="0" fontId="36" fillId="0" borderId="6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3" fillId="9" borderId="13" xfId="0" applyFont="1" applyFill="1" applyBorder="1"/>
    <xf numFmtId="0" fontId="32" fillId="9" borderId="9" xfId="0" applyFont="1" applyFill="1" applyBorder="1" applyAlignment="1">
      <alignment horizontal="center" wrapText="1"/>
    </xf>
    <xf numFmtId="0" fontId="36" fillId="0" borderId="14" xfId="0" applyFont="1" applyFill="1" applyBorder="1" applyAlignment="1">
      <alignment horizontal="left"/>
    </xf>
    <xf numFmtId="0" fontId="36" fillId="0" borderId="15" xfId="0" applyFont="1" applyFill="1" applyBorder="1" applyAlignment="1">
      <alignment horizontal="left"/>
    </xf>
    <xf numFmtId="49" fontId="36" fillId="0" borderId="14" xfId="0" applyNumberFormat="1" applyFont="1" applyFill="1" applyBorder="1" applyAlignment="1">
      <alignment horizontal="left"/>
    </xf>
    <xf numFmtId="49" fontId="36" fillId="0" borderId="6" xfId="0" applyNumberFormat="1" applyFont="1" applyFill="1" applyBorder="1" applyAlignment="1">
      <alignment horizontal="left"/>
    </xf>
    <xf numFmtId="49" fontId="36" fillId="0" borderId="15" xfId="0" applyNumberFormat="1" applyFont="1" applyFill="1" applyBorder="1" applyAlignment="1">
      <alignment horizontal="left"/>
    </xf>
    <xf numFmtId="49" fontId="36" fillId="0" borderId="18" xfId="0" applyNumberFormat="1" applyFont="1" applyFill="1" applyBorder="1" applyAlignment="1">
      <alignment horizontal="left"/>
    </xf>
    <xf numFmtId="49" fontId="36" fillId="0" borderId="8" xfId="0" applyNumberFormat="1" applyFont="1" applyFill="1" applyBorder="1" applyAlignment="1">
      <alignment horizontal="left"/>
    </xf>
    <xf numFmtId="49" fontId="36" fillId="0" borderId="8" xfId="0" applyNumberFormat="1" applyFont="1" applyFill="1" applyBorder="1" applyAlignment="1">
      <alignment horizontal="right"/>
    </xf>
    <xf numFmtId="49" fontId="36" fillId="0" borderId="8" xfId="0" applyNumberFormat="1" applyFont="1" applyFill="1" applyBorder="1" applyAlignment="1">
      <alignment horizontal="center"/>
    </xf>
    <xf numFmtId="0" fontId="36" fillId="0" borderId="8" xfId="0" applyFont="1" applyFill="1" applyBorder="1"/>
    <xf numFmtId="0" fontId="36" fillId="0" borderId="25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center" wrapText="1"/>
    </xf>
    <xf numFmtId="0" fontId="36" fillId="0" borderId="10" xfId="0" applyFont="1" applyFill="1" applyBorder="1"/>
    <xf numFmtId="164" fontId="37" fillId="2" borderId="9" xfId="0" applyNumberFormat="1" applyFont="1" applyFill="1" applyBorder="1" applyAlignment="1">
      <alignment horizontal="right"/>
    </xf>
    <xf numFmtId="164" fontId="36" fillId="0" borderId="6" xfId="0" applyNumberFormat="1" applyFont="1" applyFill="1" applyBorder="1" applyAlignment="1">
      <alignment horizontal="right"/>
    </xf>
    <xf numFmtId="165" fontId="36" fillId="0" borderId="5" xfId="0" applyNumberFormat="1" applyFont="1" applyFill="1" applyBorder="1" applyAlignment="1">
      <alignment horizontal="right"/>
    </xf>
    <xf numFmtId="0" fontId="33" fillId="9" borderId="9" xfId="0" applyFont="1" applyFill="1" applyBorder="1" applyAlignment="1">
      <alignment horizontal="left" vertical="center"/>
    </xf>
    <xf numFmtId="164" fontId="33" fillId="9" borderId="9" xfId="0" applyNumberFormat="1" applyFont="1" applyFill="1" applyBorder="1" applyAlignment="1">
      <alignment horizontal="right" vertical="center" wrapText="1"/>
    </xf>
    <xf numFmtId="0" fontId="32" fillId="9" borderId="9" xfId="0" applyFont="1" applyFill="1" applyBorder="1"/>
    <xf numFmtId="0" fontId="39" fillId="2" borderId="13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 vertical="center"/>
    </xf>
    <xf numFmtId="0" fontId="33" fillId="9" borderId="12" xfId="0" applyFont="1" applyFill="1" applyBorder="1" applyAlignment="1">
      <alignment horizontal="center" vertical="center"/>
    </xf>
    <xf numFmtId="0" fontId="39" fillId="2" borderId="72" xfId="0" applyFont="1" applyFill="1" applyBorder="1" applyAlignment="1">
      <alignment horizontal="left"/>
    </xf>
    <xf numFmtId="0" fontId="36" fillId="2" borderId="73" xfId="0" applyFont="1" applyFill="1" applyBorder="1" applyAlignment="1">
      <alignment horizontal="left"/>
    </xf>
    <xf numFmtId="0" fontId="36" fillId="2" borderId="73" xfId="0" applyFont="1" applyFill="1" applyBorder="1" applyAlignment="1">
      <alignment horizontal="right"/>
    </xf>
    <xf numFmtId="0" fontId="36" fillId="2" borderId="73" xfId="0" applyFont="1" applyFill="1" applyBorder="1" applyAlignment="1">
      <alignment horizontal="left" wrapText="1"/>
    </xf>
    <xf numFmtId="0" fontId="36" fillId="2" borderId="73" xfId="0" applyFont="1" applyFill="1" applyBorder="1" applyAlignment="1">
      <alignment horizontal="center"/>
    </xf>
    <xf numFmtId="0" fontId="36" fillId="2" borderId="73" xfId="0" applyFont="1" applyFill="1" applyBorder="1" applyAlignment="1">
      <alignment wrapText="1"/>
    </xf>
    <xf numFmtId="49" fontId="36" fillId="0" borderId="64" xfId="0" applyNumberFormat="1" applyFont="1" applyFill="1" applyBorder="1" applyAlignment="1">
      <alignment horizontal="left"/>
    </xf>
    <xf numFmtId="49" fontId="36" fillId="0" borderId="65" xfId="0" applyNumberFormat="1" applyFont="1" applyFill="1" applyBorder="1" applyAlignment="1">
      <alignment horizontal="left"/>
    </xf>
    <xf numFmtId="49" fontId="36" fillId="0" borderId="65" xfId="0" applyNumberFormat="1" applyFont="1" applyFill="1" applyBorder="1" applyAlignment="1">
      <alignment horizontal="right"/>
    </xf>
    <xf numFmtId="0" fontId="36" fillId="0" borderId="65" xfId="0" applyNumberFormat="1" applyFont="1" applyFill="1" applyBorder="1" applyAlignment="1">
      <alignment horizontal="center"/>
    </xf>
    <xf numFmtId="49" fontId="36" fillId="0" borderId="65" xfId="0" applyNumberFormat="1" applyFont="1" applyFill="1" applyBorder="1" applyAlignment="1">
      <alignment horizontal="center"/>
    </xf>
    <xf numFmtId="49" fontId="36" fillId="0" borderId="64" xfId="0" applyNumberFormat="1" applyFont="1" applyFill="1" applyBorder="1"/>
    <xf numFmtId="49" fontId="36" fillId="0" borderId="18" xfId="0" applyNumberFormat="1" applyFont="1" applyFill="1" applyBorder="1"/>
    <xf numFmtId="0" fontId="38" fillId="0" borderId="6" xfId="0" applyFont="1" applyFill="1" applyBorder="1" applyAlignment="1">
      <alignment horizontal="right"/>
    </xf>
    <xf numFmtId="0" fontId="38" fillId="0" borderId="6" xfId="0" applyFont="1" applyFill="1" applyBorder="1"/>
    <xf numFmtId="0" fontId="38" fillId="0" borderId="6" xfId="0" applyFont="1" applyFill="1" applyBorder="1" applyAlignment="1">
      <alignment horizontal="center"/>
    </xf>
    <xf numFmtId="0" fontId="36" fillId="0" borderId="64" xfId="0" applyFont="1" applyFill="1" applyBorder="1"/>
    <xf numFmtId="0" fontId="36" fillId="0" borderId="18" xfId="0" applyFont="1" applyFill="1" applyBorder="1"/>
    <xf numFmtId="0" fontId="38" fillId="0" borderId="8" xfId="0" applyFont="1" applyFill="1" applyBorder="1" applyAlignment="1">
      <alignment horizontal="right"/>
    </xf>
    <xf numFmtId="0" fontId="38" fillId="0" borderId="8" xfId="0" applyFont="1" applyFill="1" applyBorder="1"/>
    <xf numFmtId="0" fontId="38" fillId="0" borderId="8" xfId="0" applyFont="1" applyFill="1" applyBorder="1" applyAlignment="1">
      <alignment horizontal="center"/>
    </xf>
    <xf numFmtId="0" fontId="43" fillId="10" borderId="73" xfId="0" applyFont="1" applyFill="1" applyBorder="1" applyAlignment="1">
      <alignment horizontal="right"/>
    </xf>
    <xf numFmtId="0" fontId="43" fillId="10" borderId="73" xfId="0" applyFont="1" applyFill="1" applyBorder="1"/>
    <xf numFmtId="0" fontId="43" fillId="10" borderId="73" xfId="0" applyFont="1" applyFill="1" applyBorder="1" applyAlignment="1">
      <alignment horizontal="center"/>
    </xf>
    <xf numFmtId="0" fontId="33" fillId="9" borderId="12" xfId="0" applyFont="1" applyFill="1" applyBorder="1" applyAlignment="1">
      <alignment horizontal="centerContinuous" vertical="center"/>
    </xf>
    <xf numFmtId="0" fontId="37" fillId="10" borderId="73" xfId="0" applyFont="1" applyFill="1" applyBorder="1" applyAlignment="1">
      <alignment horizontal="right"/>
    </xf>
    <xf numFmtId="0" fontId="37" fillId="10" borderId="73" xfId="0" applyFont="1" applyFill="1" applyBorder="1"/>
    <xf numFmtId="0" fontId="37" fillId="10" borderId="73" xfId="0" applyFont="1" applyFill="1" applyBorder="1" applyAlignment="1">
      <alignment horizontal="center"/>
    </xf>
    <xf numFmtId="0" fontId="36" fillId="10" borderId="73" xfId="0" applyFont="1" applyFill="1" applyBorder="1"/>
    <xf numFmtId="0" fontId="36" fillId="0" borderId="25" xfId="0" applyFont="1" applyBorder="1"/>
    <xf numFmtId="0" fontId="36" fillId="0" borderId="10" xfId="0" applyFont="1" applyBorder="1" applyAlignment="1">
      <alignment horizontal="right"/>
    </xf>
    <xf numFmtId="0" fontId="36" fillId="10" borderId="59" xfId="0" applyFont="1" applyFill="1" applyBorder="1" applyAlignment="1">
      <alignment horizontal="right"/>
    </xf>
    <xf numFmtId="0" fontId="36" fillId="10" borderId="59" xfId="0" applyFont="1" applyFill="1" applyBorder="1" applyAlignment="1">
      <alignment wrapText="1"/>
    </xf>
    <xf numFmtId="0" fontId="36" fillId="10" borderId="59" xfId="0" applyFont="1" applyFill="1" applyBorder="1" applyAlignment="1">
      <alignment horizontal="center" wrapText="1"/>
    </xf>
    <xf numFmtId="0" fontId="36" fillId="10" borderId="72" xfId="0" applyFont="1" applyFill="1" applyBorder="1" applyAlignment="1">
      <alignment horizontal="center" wrapText="1"/>
    </xf>
    <xf numFmtId="0" fontId="36" fillId="0" borderId="64" xfId="0" applyFont="1" applyBorder="1" applyAlignment="1">
      <alignment horizontal="center"/>
    </xf>
    <xf numFmtId="49" fontId="32" fillId="9" borderId="12" xfId="0" applyNumberFormat="1" applyFont="1" applyFill="1" applyBorder="1" applyAlignment="1">
      <alignment horizontal="center" vertical="center"/>
    </xf>
    <xf numFmtId="49" fontId="36" fillId="10" borderId="73" xfId="0" applyNumberFormat="1" applyFont="1" applyFill="1" applyBorder="1" applyAlignment="1">
      <alignment horizontal="center" wrapText="1"/>
    </xf>
    <xf numFmtId="0" fontId="33" fillId="9" borderId="8" xfId="0" applyFont="1" applyFill="1" applyBorder="1" applyAlignment="1">
      <alignment horizontal="center" vertical="center" wrapText="1"/>
    </xf>
    <xf numFmtId="49" fontId="33" fillId="9" borderId="8" xfId="0" applyNumberFormat="1" applyFont="1" applyFill="1" applyBorder="1" applyAlignment="1">
      <alignment horizontal="center" vertical="center" wrapText="1"/>
    </xf>
    <xf numFmtId="0" fontId="36" fillId="2" borderId="73" xfId="0" applyFont="1" applyFill="1" applyBorder="1" applyAlignment="1">
      <alignment horizontal="center" wrapText="1"/>
    </xf>
    <xf numFmtId="0" fontId="36" fillId="0" borderId="64" xfId="0" applyFont="1" applyFill="1" applyBorder="1" applyAlignment="1">
      <alignment horizontal="left"/>
    </xf>
    <xf numFmtId="0" fontId="36" fillId="0" borderId="65" xfId="0" applyFont="1" applyFill="1" applyBorder="1" applyAlignment="1">
      <alignment horizontal="left"/>
    </xf>
    <xf numFmtId="0" fontId="38" fillId="0" borderId="10" xfId="0" applyFont="1" applyFill="1" applyBorder="1" applyAlignment="1">
      <alignment horizontal="left"/>
    </xf>
    <xf numFmtId="0" fontId="38" fillId="0" borderId="10" xfId="0" applyFont="1" applyFill="1" applyBorder="1" applyAlignment="1">
      <alignment horizontal="right"/>
    </xf>
    <xf numFmtId="0" fontId="38" fillId="0" borderId="10" xfId="0" applyFont="1" applyFill="1" applyBorder="1"/>
    <xf numFmtId="0" fontId="33" fillId="9" borderId="39" xfId="0" applyFont="1" applyFill="1" applyBorder="1" applyAlignment="1">
      <alignment horizontal="left" vertical="center"/>
    </xf>
    <xf numFmtId="0" fontId="33" fillId="9" borderId="40" xfId="0" applyFont="1" applyFill="1" applyBorder="1" applyAlignment="1">
      <alignment horizontal="left" vertical="center"/>
    </xf>
    <xf numFmtId="0" fontId="33" fillId="9" borderId="40" xfId="0" applyFont="1" applyFill="1" applyBorder="1" applyAlignment="1">
      <alignment horizontal="center" vertical="center"/>
    </xf>
    <xf numFmtId="49" fontId="33" fillId="9" borderId="40" xfId="0" applyNumberFormat="1" applyFont="1" applyFill="1" applyBorder="1" applyAlignment="1">
      <alignment horizontal="center" vertical="center"/>
    </xf>
    <xf numFmtId="0" fontId="33" fillId="9" borderId="40" xfId="0" applyNumberFormat="1" applyFont="1" applyFill="1" applyBorder="1" applyAlignment="1">
      <alignment horizontal="center" vertical="center"/>
    </xf>
    <xf numFmtId="49" fontId="36" fillId="0" borderId="25" xfId="0" applyNumberFormat="1" applyFont="1" applyFill="1" applyBorder="1" applyAlignment="1">
      <alignment horizontal="left"/>
    </xf>
    <xf numFmtId="49" fontId="36" fillId="0" borderId="10" xfId="0" applyNumberFormat="1" applyFont="1" applyFill="1" applyBorder="1" applyAlignment="1">
      <alignment horizontal="right"/>
    </xf>
    <xf numFmtId="49" fontId="36" fillId="0" borderId="10" xfId="0" applyNumberFormat="1" applyFont="1" applyFill="1" applyBorder="1" applyAlignment="1">
      <alignment horizontal="center"/>
    </xf>
    <xf numFmtId="0" fontId="36" fillId="0" borderId="18" xfId="0" applyFont="1" applyFill="1" applyBorder="1" applyAlignment="1">
      <alignment horizontal="left"/>
    </xf>
    <xf numFmtId="0" fontId="37" fillId="0" borderId="26" xfId="0" applyFont="1" applyFill="1" applyBorder="1" applyAlignment="1">
      <alignment horizontal="center" wrapText="1"/>
    </xf>
    <xf numFmtId="49" fontId="36" fillId="0" borderId="10" xfId="0" applyNumberFormat="1" applyFont="1" applyFill="1" applyBorder="1" applyAlignment="1">
      <alignment horizontal="left"/>
    </xf>
    <xf numFmtId="0" fontId="36" fillId="0" borderId="26" xfId="0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left"/>
    </xf>
    <xf numFmtId="0" fontId="38" fillId="0" borderId="29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center" wrapText="1"/>
    </xf>
    <xf numFmtId="0" fontId="36" fillId="0" borderId="6" xfId="0" applyFont="1" applyFill="1" applyBorder="1" applyAlignment="1">
      <alignment horizontal="center" wrapText="1"/>
    </xf>
    <xf numFmtId="164" fontId="36" fillId="0" borderId="27" xfId="0" applyNumberFormat="1" applyFont="1" applyFill="1" applyBorder="1" applyAlignment="1">
      <alignment horizontal="center"/>
    </xf>
    <xf numFmtId="164" fontId="36" fillId="0" borderId="7" xfId="0" applyNumberFormat="1" applyFont="1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/>
    </xf>
    <xf numFmtId="165" fontId="36" fillId="0" borderId="7" xfId="0" applyNumberFormat="1" applyFont="1" applyFill="1" applyBorder="1" applyAlignment="1">
      <alignment horizontal="center"/>
    </xf>
    <xf numFmtId="49" fontId="36" fillId="0" borderId="21" xfId="0" applyNumberFormat="1" applyFont="1" applyFill="1" applyBorder="1" applyAlignment="1">
      <alignment horizontal="left"/>
    </xf>
    <xf numFmtId="49" fontId="36" fillId="0" borderId="22" xfId="0" applyNumberFormat="1" applyFont="1" applyFill="1" applyBorder="1" applyAlignment="1">
      <alignment horizontal="left"/>
    </xf>
    <xf numFmtId="49" fontId="36" fillId="0" borderId="22" xfId="0" applyNumberFormat="1" applyFont="1" applyFill="1" applyBorder="1" applyAlignment="1">
      <alignment horizontal="center"/>
    </xf>
    <xf numFmtId="165" fontId="36" fillId="0" borderId="30" xfId="0" applyNumberFormat="1" applyFont="1" applyFill="1" applyBorder="1" applyAlignment="1">
      <alignment horizontal="center"/>
    </xf>
    <xf numFmtId="0" fontId="36" fillId="0" borderId="31" xfId="0" applyFont="1" applyFill="1" applyBorder="1"/>
    <xf numFmtId="0" fontId="42" fillId="10" borderId="73" xfId="0" applyFont="1" applyFill="1" applyBorder="1" applyAlignment="1">
      <alignment horizontal="left"/>
    </xf>
    <xf numFmtId="0" fontId="42" fillId="10" borderId="73" xfId="0" applyFont="1" applyFill="1" applyBorder="1" applyAlignment="1">
      <alignment horizontal="center" wrapText="1"/>
    </xf>
    <xf numFmtId="0" fontId="42" fillId="10" borderId="73" xfId="0" applyFont="1" applyFill="1" applyBorder="1" applyAlignment="1">
      <alignment horizontal="center"/>
    </xf>
    <xf numFmtId="0" fontId="42" fillId="10" borderId="78" xfId="0" applyFont="1" applyFill="1" applyBorder="1" applyAlignment="1">
      <alignment horizontal="center" wrapText="1"/>
    </xf>
    <xf numFmtId="0" fontId="36" fillId="0" borderId="79" xfId="0" applyFont="1" applyFill="1" applyBorder="1" applyAlignment="1">
      <alignment horizontal="center"/>
    </xf>
    <xf numFmtId="0" fontId="38" fillId="0" borderId="27" xfId="0" applyFont="1" applyFill="1" applyBorder="1" applyAlignment="1">
      <alignment horizontal="center"/>
    </xf>
    <xf numFmtId="0" fontId="42" fillId="10" borderId="73" xfId="0" applyFont="1" applyFill="1" applyBorder="1" applyAlignment="1">
      <alignment horizontal="right"/>
    </xf>
    <xf numFmtId="0" fontId="42" fillId="10" borderId="73" xfId="0" applyFont="1" applyFill="1" applyBorder="1" applyAlignment="1">
      <alignment wrapText="1"/>
    </xf>
    <xf numFmtId="164" fontId="33" fillId="9" borderId="12" xfId="0" applyNumberFormat="1" applyFont="1" applyFill="1" applyBorder="1" applyAlignment="1">
      <alignment horizontal="center" vertical="center" wrapText="1"/>
    </xf>
    <xf numFmtId="0" fontId="32" fillId="9" borderId="12" xfId="0" applyFont="1" applyFill="1" applyBorder="1"/>
    <xf numFmtId="164" fontId="39" fillId="10" borderId="78" xfId="0" applyNumberFormat="1" applyFont="1" applyFill="1" applyBorder="1" applyAlignment="1">
      <alignment horizontal="center"/>
    </xf>
    <xf numFmtId="0" fontId="42" fillId="10" borderId="59" xfId="0" applyFont="1" applyFill="1" applyBorder="1"/>
    <xf numFmtId="0" fontId="36" fillId="0" borderId="65" xfId="0" applyFont="1" applyFill="1" applyBorder="1" applyAlignment="1">
      <alignment horizontal="center" wrapText="1"/>
    </xf>
    <xf numFmtId="164" fontId="36" fillId="0" borderId="79" xfId="0" applyNumberFormat="1" applyFont="1" applyFill="1" applyBorder="1" applyAlignment="1">
      <alignment horizontal="center"/>
    </xf>
    <xf numFmtId="0" fontId="36" fillId="0" borderId="60" xfId="0" applyFont="1" applyFill="1" applyBorder="1"/>
    <xf numFmtId="0" fontId="36" fillId="0" borderId="14" xfId="0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32" fillId="9" borderId="10" xfId="0" applyFont="1" applyFill="1" applyBorder="1" applyAlignment="1">
      <alignment horizontal="center"/>
    </xf>
    <xf numFmtId="0" fontId="32" fillId="9" borderId="10" xfId="0" applyFont="1" applyFill="1" applyBorder="1" applyAlignment="1">
      <alignment horizontal="center" wrapText="1"/>
    </xf>
    <xf numFmtId="0" fontId="33" fillId="9" borderId="17" xfId="0" applyFont="1" applyFill="1" applyBorder="1" applyAlignment="1">
      <alignment horizontal="center" vertical="center"/>
    </xf>
    <xf numFmtId="0" fontId="32" fillId="9" borderId="41" xfId="0" applyFont="1" applyFill="1" applyBorder="1" applyAlignment="1">
      <alignment horizontal="center"/>
    </xf>
    <xf numFmtId="0" fontId="39" fillId="10" borderId="72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49" fontId="36" fillId="0" borderId="14" xfId="0" applyNumberFormat="1" applyFont="1" applyFill="1" applyBorder="1" applyAlignment="1">
      <alignment horizontal="center"/>
    </xf>
    <xf numFmtId="0" fontId="33" fillId="9" borderId="12" xfId="0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62" xfId="0" applyFont="1" applyFill="1" applyBorder="1" applyAlignment="1">
      <alignment horizontal="center"/>
    </xf>
    <xf numFmtId="49" fontId="36" fillId="0" borderId="64" xfId="0" applyNumberFormat="1" applyFont="1" applyFill="1" applyBorder="1" applyAlignment="1">
      <alignment horizontal="center"/>
    </xf>
    <xf numFmtId="49" fontId="36" fillId="0" borderId="21" xfId="0" applyNumberFormat="1" applyFont="1" applyBorder="1"/>
    <xf numFmtId="0" fontId="38" fillId="0" borderId="22" xfId="0" applyFont="1" applyBorder="1" applyAlignment="1">
      <alignment horizontal="right"/>
    </xf>
    <xf numFmtId="0" fontId="38" fillId="0" borderId="22" xfId="0" applyFont="1" applyBorder="1"/>
    <xf numFmtId="0" fontId="36" fillId="0" borderId="22" xfId="0" applyFont="1" applyBorder="1" applyAlignment="1">
      <alignment horizontal="center"/>
    </xf>
    <xf numFmtId="0" fontId="36" fillId="0" borderId="10" xfId="0" applyNumberFormat="1" applyFont="1" applyBorder="1" applyAlignment="1">
      <alignment horizontal="center"/>
    </xf>
    <xf numFmtId="0" fontId="36" fillId="10" borderId="65" xfId="0" applyFont="1" applyFill="1" applyBorder="1" applyAlignment="1">
      <alignment horizontal="center"/>
    </xf>
    <xf numFmtId="0" fontId="36" fillId="10" borderId="65" xfId="0" applyFont="1" applyFill="1" applyBorder="1"/>
    <xf numFmtId="0" fontId="37" fillId="0" borderId="0" xfId="0" applyFont="1" applyBorder="1"/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centerContinuous" vertical="center"/>
    </xf>
    <xf numFmtId="49" fontId="44" fillId="0" borderId="0" xfId="0" applyNumberFormat="1" applyFont="1" applyBorder="1" applyAlignment="1">
      <alignment horizontal="center" vertical="center"/>
    </xf>
    <xf numFmtId="49" fontId="44" fillId="0" borderId="0" xfId="0" applyNumberFormat="1" applyFont="1" applyBorder="1" applyAlignment="1">
      <alignment horizontal="centerContinuous" vertical="center"/>
    </xf>
    <xf numFmtId="0" fontId="36" fillId="2" borderId="0" xfId="0" applyFont="1" applyFill="1" applyBorder="1" applyAlignment="1">
      <alignment horizontal="left" wrapText="1"/>
    </xf>
    <xf numFmtId="0" fontId="36" fillId="2" borderId="0" xfId="0" applyFont="1" applyFill="1" applyBorder="1" applyAlignment="1">
      <alignment wrapText="1"/>
    </xf>
    <xf numFmtId="49" fontId="36" fillId="0" borderId="0" xfId="0" applyNumberFormat="1" applyFont="1" applyBorder="1"/>
    <xf numFmtId="49" fontId="36" fillId="0" borderId="0" xfId="0" applyNumberFormat="1" applyFont="1" applyBorder="1" applyAlignment="1">
      <alignment horizontal="right"/>
    </xf>
    <xf numFmtId="0" fontId="36" fillId="2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right"/>
    </xf>
    <xf numFmtId="0" fontId="38" fillId="0" borderId="0" xfId="0" applyFont="1" applyBorder="1"/>
    <xf numFmtId="0" fontId="33" fillId="9" borderId="42" xfId="0" applyFont="1" applyFill="1" applyBorder="1"/>
    <xf numFmtId="0" fontId="45" fillId="9" borderId="0" xfId="0" applyFont="1" applyFill="1" applyBorder="1" applyAlignment="1">
      <alignment horizontal="right"/>
    </xf>
    <xf numFmtId="0" fontId="45" fillId="9" borderId="0" xfId="0" applyFont="1" applyFill="1" applyBorder="1"/>
    <xf numFmtId="0" fontId="32" fillId="9" borderId="0" xfId="0" applyFont="1" applyFill="1" applyBorder="1" applyAlignment="1">
      <alignment horizontal="center"/>
    </xf>
    <xf numFmtId="164" fontId="42" fillId="10" borderId="73" xfId="0" applyNumberFormat="1" applyFont="1" applyFill="1" applyBorder="1"/>
    <xf numFmtId="49" fontId="36" fillId="0" borderId="63" xfId="0" applyNumberFormat="1" applyFont="1" applyBorder="1" applyAlignment="1">
      <alignment horizontal="left"/>
    </xf>
    <xf numFmtId="49" fontId="36" fillId="0" borderId="64" xfId="0" applyNumberFormat="1" applyFont="1" applyBorder="1" applyAlignment="1">
      <alignment horizontal="left"/>
    </xf>
    <xf numFmtId="0" fontId="42" fillId="10" borderId="73" xfId="0" applyFont="1" applyFill="1" applyBorder="1" applyAlignment="1">
      <alignment horizontal="left" wrapText="1"/>
    </xf>
    <xf numFmtId="0" fontId="36" fillId="0" borderId="38" xfId="0" applyFont="1" applyFill="1" applyBorder="1" applyAlignment="1">
      <alignment horizontal="right"/>
    </xf>
    <xf numFmtId="0" fontId="36" fillId="0" borderId="38" xfId="0" applyFont="1" applyFill="1" applyBorder="1" applyAlignment="1">
      <alignment horizontal="center"/>
    </xf>
    <xf numFmtId="182" fontId="37" fillId="0" borderId="45" xfId="0" applyNumberFormat="1" applyFont="1" applyBorder="1" applyAlignment="1">
      <alignment horizontal="right"/>
    </xf>
    <xf numFmtId="0" fontId="36" fillId="0" borderId="20" xfId="0" applyFont="1" applyFill="1" applyBorder="1" applyAlignment="1">
      <alignment horizontal="right"/>
    </xf>
    <xf numFmtId="0" fontId="36" fillId="0" borderId="20" xfId="0" applyFont="1" applyFill="1" applyBorder="1" applyAlignment="1">
      <alignment horizontal="center"/>
    </xf>
    <xf numFmtId="182" fontId="37" fillId="0" borderId="46" xfId="0" applyNumberFormat="1" applyFont="1" applyBorder="1" applyAlignment="1">
      <alignment horizontal="right"/>
    </xf>
    <xf numFmtId="0" fontId="33" fillId="9" borderId="17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center" wrapText="1"/>
    </xf>
    <xf numFmtId="0" fontId="33" fillId="9" borderId="47" xfId="0" applyFont="1" applyFill="1" applyBorder="1" applyAlignment="1">
      <alignment horizontal="left" wrapText="1"/>
    </xf>
    <xf numFmtId="0" fontId="33" fillId="9" borderId="39" xfId="0" applyFont="1" applyFill="1" applyBorder="1"/>
    <xf numFmtId="0" fontId="32" fillId="9" borderId="40" xfId="0" applyFont="1" applyFill="1" applyBorder="1" applyAlignment="1">
      <alignment horizontal="right"/>
    </xf>
    <xf numFmtId="0" fontId="32" fillId="9" borderId="40" xfId="0" applyFont="1" applyFill="1" applyBorder="1" applyAlignment="1">
      <alignment horizontal="center"/>
    </xf>
    <xf numFmtId="0" fontId="32" fillId="9" borderId="48" xfId="0" applyFont="1" applyFill="1" applyBorder="1"/>
    <xf numFmtId="0" fontId="36" fillId="0" borderId="80" xfId="0" applyFont="1" applyBorder="1"/>
    <xf numFmtId="0" fontId="36" fillId="0" borderId="80" xfId="0" applyFont="1" applyBorder="1" applyAlignment="1">
      <alignment horizontal="center"/>
    </xf>
    <xf numFmtId="0" fontId="36" fillId="0" borderId="81" xfId="0" applyFont="1" applyBorder="1"/>
    <xf numFmtId="0" fontId="36" fillId="0" borderId="82" xfId="0" applyFont="1" applyBorder="1"/>
    <xf numFmtId="0" fontId="36" fillId="0" borderId="82" xfId="0" applyFont="1" applyBorder="1" applyAlignment="1">
      <alignment horizontal="center"/>
    </xf>
    <xf numFmtId="0" fontId="36" fillId="0" borderId="83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33" fillId="11" borderId="0" xfId="0" applyFont="1" applyFill="1" applyBorder="1"/>
    <xf numFmtId="0" fontId="47" fillId="11" borderId="0" xfId="0" applyFont="1" applyFill="1" applyBorder="1" applyAlignment="1">
      <alignment horizontal="center"/>
    </xf>
    <xf numFmtId="0" fontId="33" fillId="11" borderId="0" xfId="0" applyFont="1" applyFill="1" applyBorder="1" applyAlignment="1">
      <alignment horizontal="center"/>
    </xf>
    <xf numFmtId="0" fontId="47" fillId="11" borderId="0" xfId="0" applyFont="1" applyFill="1" applyBorder="1" applyAlignment="1">
      <alignment horizontal="center" wrapText="1"/>
    </xf>
    <xf numFmtId="0" fontId="37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84" xfId="0" applyFont="1" applyBorder="1"/>
    <xf numFmtId="0" fontId="36" fillId="0" borderId="85" xfId="0" applyFont="1" applyBorder="1"/>
    <xf numFmtId="0" fontId="33" fillId="11" borderId="86" xfId="0" applyFont="1" applyFill="1" applyBorder="1"/>
    <xf numFmtId="0" fontId="36" fillId="0" borderId="86" xfId="0" applyFont="1" applyBorder="1"/>
    <xf numFmtId="0" fontId="36" fillId="0" borderId="86" xfId="0" applyFont="1" applyFill="1" applyBorder="1"/>
    <xf numFmtId="0" fontId="41" fillId="0" borderId="87" xfId="0" applyFont="1" applyBorder="1" applyAlignment="1">
      <alignment horizontal="center"/>
    </xf>
    <xf numFmtId="0" fontId="41" fillId="0" borderId="87" xfId="0" applyFont="1" applyFill="1" applyBorder="1" applyAlignment="1">
      <alignment horizontal="center"/>
    </xf>
    <xf numFmtId="0" fontId="36" fillId="0" borderId="87" xfId="0" applyFont="1" applyBorder="1" applyAlignment="1">
      <alignment horizontal="center"/>
    </xf>
    <xf numFmtId="0" fontId="36" fillId="0" borderId="90" xfId="0" applyFont="1" applyBorder="1" applyAlignment="1">
      <alignment horizontal="center"/>
    </xf>
    <xf numFmtId="0" fontId="36" fillId="0" borderId="94" xfId="0" applyFont="1" applyBorder="1"/>
    <xf numFmtId="0" fontId="36" fillId="0" borderId="95" xfId="0" applyFont="1" applyBorder="1" applyAlignment="1">
      <alignment horizontal="center"/>
    </xf>
    <xf numFmtId="0" fontId="41" fillId="0" borderId="95" xfId="0" applyFont="1" applyBorder="1" applyAlignment="1">
      <alignment horizontal="center"/>
    </xf>
    <xf numFmtId="0" fontId="41" fillId="0" borderId="95" xfId="0" applyFont="1" applyBorder="1" applyAlignment="1">
      <alignment horizontal="center" wrapText="1"/>
    </xf>
    <xf numFmtId="0" fontId="41" fillId="0" borderId="96" xfId="0" applyFont="1" applyBorder="1" applyAlignment="1">
      <alignment horizontal="center"/>
    </xf>
    <xf numFmtId="0" fontId="36" fillId="0" borderId="94" xfId="0" applyFont="1" applyFill="1" applyBorder="1"/>
    <xf numFmtId="0" fontId="37" fillId="0" borderId="95" xfId="0" applyFont="1" applyFill="1" applyBorder="1"/>
    <xf numFmtId="0" fontId="36" fillId="0" borderId="95" xfId="0" applyFont="1" applyFill="1" applyBorder="1" applyAlignment="1">
      <alignment horizontal="center"/>
    </xf>
    <xf numFmtId="0" fontId="37" fillId="0" borderId="96" xfId="0" applyFont="1" applyFill="1" applyBorder="1"/>
    <xf numFmtId="0" fontId="41" fillId="0" borderId="95" xfId="0" applyFont="1" applyFill="1" applyBorder="1" applyAlignment="1">
      <alignment horizontal="center"/>
    </xf>
    <xf numFmtId="0" fontId="41" fillId="0" borderId="95" xfId="0" applyFont="1" applyFill="1" applyBorder="1" applyAlignment="1">
      <alignment horizontal="center" wrapText="1"/>
    </xf>
    <xf numFmtId="0" fontId="41" fillId="0" borderId="96" xfId="0" applyFont="1" applyFill="1" applyBorder="1" applyAlignment="1">
      <alignment horizontal="center"/>
    </xf>
    <xf numFmtId="0" fontId="36" fillId="0" borderId="95" xfId="0" applyFont="1" applyBorder="1" applyAlignment="1">
      <alignment horizontal="center" wrapText="1"/>
    </xf>
    <xf numFmtId="0" fontId="36" fillId="0" borderId="96" xfId="0" applyFont="1" applyBorder="1" applyAlignment="1">
      <alignment horizontal="center"/>
    </xf>
    <xf numFmtId="0" fontId="33" fillId="11" borderId="0" xfId="0" applyFont="1" applyFill="1" applyBorder="1" applyAlignment="1">
      <alignment horizontal="right"/>
    </xf>
    <xf numFmtId="0" fontId="36" fillId="0" borderId="95" xfId="0" applyFont="1" applyBorder="1" applyAlignment="1">
      <alignment horizontal="right"/>
    </xf>
    <xf numFmtId="0" fontId="36" fillId="0" borderId="84" xfId="0" applyFont="1" applyBorder="1" applyAlignment="1">
      <alignment horizontal="right"/>
    </xf>
    <xf numFmtId="0" fontId="37" fillId="0" borderId="95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37" fillId="0" borderId="95" xfId="0" applyFont="1" applyBorder="1" applyAlignment="1">
      <alignment horizontal="right"/>
    </xf>
    <xf numFmtId="0" fontId="37" fillId="0" borderId="0" xfId="0" applyFont="1" applyBorder="1" applyAlignment="1">
      <alignment horizontal="right"/>
    </xf>
    <xf numFmtId="0" fontId="36" fillId="0" borderId="84" xfId="0" applyFont="1" applyBorder="1" applyAlignment="1">
      <alignment horizontal="center"/>
    </xf>
    <xf numFmtId="0" fontId="37" fillId="0" borderId="95" xfId="0" applyFont="1" applyFill="1" applyBorder="1" applyAlignment="1">
      <alignment horizontal="center"/>
    </xf>
    <xf numFmtId="0" fontId="0" fillId="0" borderId="86" xfId="0" applyBorder="1"/>
    <xf numFmtId="0" fontId="46" fillId="0" borderId="99" xfId="0" applyFont="1" applyBorder="1" applyAlignment="1">
      <alignment horizontal="left" vertical="center" wrapText="1"/>
    </xf>
    <xf numFmtId="0" fontId="52" fillId="0" borderId="64" xfId="0" applyFont="1" applyFill="1" applyBorder="1"/>
    <xf numFmtId="49" fontId="52" fillId="0" borderId="14" xfId="0" applyNumberFormat="1" applyFont="1" applyFill="1" applyBorder="1"/>
    <xf numFmtId="0" fontId="53" fillId="0" borderId="6" xfId="0" applyFont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left"/>
    </xf>
    <xf numFmtId="0" fontId="52" fillId="0" borderId="18" xfId="0" applyFont="1" applyFill="1" applyBorder="1" applyAlignment="1">
      <alignment horizontal="left"/>
    </xf>
    <xf numFmtId="0" fontId="52" fillId="0" borderId="37" xfId="0" applyFont="1" applyFill="1" applyBorder="1"/>
    <xf numFmtId="0" fontId="52" fillId="0" borderId="19" xfId="0" applyFont="1" applyFill="1" applyBorder="1"/>
    <xf numFmtId="0" fontId="52" fillId="0" borderId="64" xfId="0" applyFont="1" applyBorder="1"/>
    <xf numFmtId="0" fontId="33" fillId="11" borderId="0" xfId="0" applyFont="1" applyFill="1" applyBorder="1" applyAlignment="1">
      <alignment horizontal="center" wrapText="1"/>
    </xf>
    <xf numFmtId="0" fontId="33" fillId="11" borderId="87" xfId="0" applyFont="1" applyFill="1" applyBorder="1" applyAlignment="1">
      <alignment horizontal="center"/>
    </xf>
    <xf numFmtId="0" fontId="36" fillId="0" borderId="94" xfId="0" applyFont="1" applyFill="1" applyBorder="1"/>
    <xf numFmtId="0" fontId="36" fillId="0" borderId="95" xfId="0" applyFont="1" applyFill="1" applyBorder="1"/>
    <xf numFmtId="0" fontId="36" fillId="0" borderId="86" xfId="0" applyFont="1" applyBorder="1"/>
    <xf numFmtId="0" fontId="36" fillId="0" borderId="0" xfId="0" applyFont="1" applyBorder="1"/>
    <xf numFmtId="0" fontId="36" fillId="0" borderId="88" xfId="0" applyFont="1" applyBorder="1"/>
    <xf numFmtId="0" fontId="36" fillId="0" borderId="89" xfId="0" applyFont="1" applyBorder="1"/>
    <xf numFmtId="0" fontId="48" fillId="10" borderId="91" xfId="0" applyFont="1" applyFill="1" applyBorder="1"/>
    <xf numFmtId="0" fontId="48" fillId="10" borderId="92" xfId="0" applyFont="1" applyFill="1" applyBorder="1"/>
    <xf numFmtId="0" fontId="48" fillId="10" borderId="93" xfId="0" applyFont="1" applyFill="1" applyBorder="1"/>
    <xf numFmtId="0" fontId="36" fillId="0" borderId="94" xfId="0" applyFont="1" applyBorder="1"/>
    <xf numFmtId="0" fontId="36" fillId="0" borderId="95" xfId="0" applyFont="1" applyBorder="1"/>
    <xf numFmtId="0" fontId="48" fillId="10" borderId="0" xfId="0" applyFont="1" applyFill="1" applyBorder="1"/>
    <xf numFmtId="0" fontId="36" fillId="0" borderId="0" xfId="0" applyFont="1" applyFill="1" applyBorder="1"/>
    <xf numFmtId="0" fontId="49" fillId="0" borderId="97" xfId="0" applyFont="1" applyBorder="1" applyAlignment="1">
      <alignment horizontal="left" vertical="center" wrapText="1"/>
    </xf>
    <xf numFmtId="0" fontId="49" fillId="0" borderId="98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36" fillId="0" borderId="34" xfId="0" applyFont="1" applyBorder="1" applyAlignment="1"/>
    <xf numFmtId="0" fontId="36" fillId="0" borderId="33" xfId="0" applyFont="1" applyBorder="1" applyAlignment="1"/>
    <xf numFmtId="0" fontId="36" fillId="0" borderId="0" xfId="0" applyFont="1" applyBorder="1" applyAlignment="1"/>
    <xf numFmtId="0" fontId="36" fillId="0" borderId="36" xfId="0" applyFont="1" applyBorder="1" applyAlignment="1"/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9" fillId="4" borderId="49" xfId="0" applyFont="1" applyFill="1" applyBorder="1" applyAlignment="1">
      <alignment horizontal="left" vertical="center" wrapText="1"/>
    </xf>
    <xf numFmtId="0" fontId="49" fillId="4" borderId="50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49" fillId="0" borderId="49" xfId="0" applyFont="1" applyFill="1" applyBorder="1" applyAlignment="1">
      <alignment horizontal="left" vertical="center" wrapText="1"/>
    </xf>
    <xf numFmtId="0" fontId="49" fillId="0" borderId="50" xfId="0" applyFont="1" applyFill="1" applyBorder="1" applyAlignment="1">
      <alignment horizontal="left" vertical="center" wrapText="1"/>
    </xf>
    <xf numFmtId="0" fontId="49" fillId="0" borderId="49" xfId="0" applyFont="1" applyBorder="1" applyAlignment="1">
      <alignment horizontal="left" vertical="center" wrapText="1"/>
    </xf>
    <xf numFmtId="0" fontId="49" fillId="0" borderId="50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49" fillId="4" borderId="50" xfId="0" applyFont="1" applyFill="1" applyBorder="1" applyAlignment="1">
      <alignment horizontal="left" vertical="center"/>
    </xf>
    <xf numFmtId="0" fontId="49" fillId="0" borderId="49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6" fillId="4" borderId="49" xfId="0" applyFont="1" applyFill="1" applyBorder="1" applyAlignment="1">
      <alignment horizontal="left" vertical="center" wrapText="1"/>
    </xf>
    <xf numFmtId="0" fontId="46" fillId="4" borderId="50" xfId="0" applyFont="1" applyFill="1" applyBorder="1" applyAlignment="1">
      <alignment horizontal="left" vertical="center" wrapText="1"/>
    </xf>
    <xf numFmtId="0" fontId="49" fillId="4" borderId="49" xfId="0" applyFont="1" applyFill="1" applyBorder="1" applyAlignment="1">
      <alignment horizontal="left" vertical="center"/>
    </xf>
    <xf numFmtId="0" fontId="51" fillId="0" borderId="5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/>
    <xf numFmtId="0" fontId="2" fillId="4" borderId="6" xfId="0" applyFont="1" applyFill="1" applyBorder="1" applyAlignment="1"/>
    <xf numFmtId="0" fontId="2" fillId="0" borderId="6" xfId="0" applyFont="1" applyBorder="1" applyAlignment="1"/>
    <xf numFmtId="0" fontId="2" fillId="4" borderId="5" xfId="0" applyFont="1" applyFill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horizontal="left"/>
    </xf>
    <xf numFmtId="0" fontId="36" fillId="0" borderId="65" xfId="0" applyFont="1" applyBorder="1" applyAlignment="1">
      <alignment horizontal="left"/>
    </xf>
    <xf numFmtId="0" fontId="36" fillId="0" borderId="65" xfId="0" applyFont="1" applyBorder="1" applyAlignment="1"/>
    <xf numFmtId="0" fontId="36" fillId="4" borderId="62" xfId="0" applyFont="1" applyFill="1" applyBorder="1" applyAlignment="1"/>
    <xf numFmtId="0" fontId="36" fillId="0" borderId="62" xfId="0" applyFont="1" applyBorder="1" applyAlignment="1"/>
    <xf numFmtId="0" fontId="36" fillId="0" borderId="62" xfId="0" applyFont="1" applyBorder="1" applyAlignment="1">
      <alignment horizontal="left"/>
    </xf>
    <xf numFmtId="0" fontId="46" fillId="4" borderId="51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9" fillId="0" borderId="112" xfId="65" applyNumberFormat="1" applyFont="1" applyFill="1" applyBorder="1"/>
    <xf numFmtId="49" fontId="19" fillId="0" borderId="111" xfId="58" applyNumberFormat="1" applyFont="1" applyBorder="1"/>
    <xf numFmtId="0" fontId="19" fillId="0" borderId="10" xfId="58" applyNumberFormat="1" applyFont="1" applyBorder="1" applyAlignment="1">
      <alignment horizontal="center"/>
    </xf>
    <xf numFmtId="0" fontId="19" fillId="0" borderId="10" xfId="58" applyFont="1" applyBorder="1" applyAlignment="1">
      <alignment horizontal="center"/>
    </xf>
    <xf numFmtId="49" fontId="19" fillId="0" borderId="10" xfId="58" applyNumberFormat="1" applyFont="1" applyBorder="1" applyAlignment="1">
      <alignment horizontal="center"/>
    </xf>
    <xf numFmtId="49" fontId="36" fillId="0" borderId="10" xfId="58" applyNumberFormat="1" applyFont="1" applyBorder="1" applyAlignment="1">
      <alignment horizontal="center"/>
    </xf>
    <xf numFmtId="0" fontId="36" fillId="0" borderId="10" xfId="58" applyFont="1" applyBorder="1" applyAlignment="1">
      <alignment horizontal="center"/>
    </xf>
    <xf numFmtId="49" fontId="36" fillId="0" borderId="100" xfId="58" applyNumberFormat="1" applyFont="1" applyBorder="1"/>
    <xf numFmtId="0" fontId="36" fillId="0" borderId="10" xfId="58" applyNumberFormat="1" applyFont="1" applyBorder="1" applyAlignment="1">
      <alignment horizontal="center"/>
    </xf>
    <xf numFmtId="0" fontId="1" fillId="0" borderId="0" xfId="61"/>
    <xf numFmtId="0" fontId="1" fillId="0" borderId="102" xfId="61" applyBorder="1" applyAlignment="1">
      <alignment horizontal="center"/>
    </xf>
    <xf numFmtId="0" fontId="1" fillId="0" borderId="104" xfId="61" applyBorder="1" applyAlignment="1">
      <alignment horizontal="center"/>
    </xf>
    <xf numFmtId="49" fontId="55" fillId="0" borderId="105" xfId="61" applyNumberFormat="1" applyFont="1" applyBorder="1"/>
    <xf numFmtId="0" fontId="55" fillId="0" borderId="106" xfId="61" applyFont="1" applyBorder="1" applyAlignment="1">
      <alignment horizontal="center"/>
    </xf>
    <xf numFmtId="0" fontId="56" fillId="0" borderId="106" xfId="61" applyFont="1" applyBorder="1" applyAlignment="1">
      <alignment horizontal="center"/>
    </xf>
    <xf numFmtId="49" fontId="55" fillId="0" borderId="106" xfId="61" applyNumberFormat="1" applyFont="1" applyBorder="1" applyAlignment="1">
      <alignment horizontal="center"/>
    </xf>
    <xf numFmtId="49" fontId="55" fillId="0" borderId="107" xfId="61" applyNumberFormat="1" applyFont="1" applyBorder="1"/>
    <xf numFmtId="0" fontId="55" fillId="0" borderId="108" xfId="61" applyFont="1" applyBorder="1" applyAlignment="1">
      <alignment horizontal="center"/>
    </xf>
    <xf numFmtId="0" fontId="56" fillId="0" borderId="108" xfId="61" applyFont="1" applyBorder="1" applyAlignment="1">
      <alignment horizontal="center"/>
    </xf>
    <xf numFmtId="49" fontId="55" fillId="0" borderId="108" xfId="61" applyNumberFormat="1" applyFont="1" applyBorder="1" applyAlignment="1">
      <alignment horizontal="center"/>
    </xf>
    <xf numFmtId="0" fontId="36" fillId="0" borderId="109" xfId="61" applyFont="1" applyBorder="1" applyAlignment="1">
      <alignment horizontal="center"/>
    </xf>
    <xf numFmtId="0" fontId="36" fillId="0" borderId="110" xfId="61" applyFont="1" applyBorder="1" applyAlignment="1">
      <alignment horizontal="center"/>
    </xf>
    <xf numFmtId="49" fontId="19" fillId="0" borderId="101" xfId="61" applyNumberFormat="1" applyFont="1" applyBorder="1"/>
    <xf numFmtId="0" fontId="19" fillId="0" borderId="102" xfId="61" applyFont="1" applyBorder="1" applyAlignment="1">
      <alignment horizontal="center"/>
    </xf>
    <xf numFmtId="0" fontId="20" fillId="0" borderId="102" xfId="61" applyFont="1" applyBorder="1" applyAlignment="1">
      <alignment horizontal="center"/>
    </xf>
    <xf numFmtId="49" fontId="19" fillId="0" borderId="102" xfId="61" applyNumberFormat="1" applyFont="1" applyBorder="1" applyAlignment="1">
      <alignment horizontal="center"/>
    </xf>
    <xf numFmtId="49" fontId="19" fillId="0" borderId="103" xfId="61" applyNumberFormat="1" applyFont="1" applyBorder="1"/>
    <xf numFmtId="0" fontId="19" fillId="0" borderId="104" xfId="61" applyFont="1" applyBorder="1" applyAlignment="1">
      <alignment horizontal="center"/>
    </xf>
    <xf numFmtId="0" fontId="20" fillId="0" borderId="104" xfId="61" applyFont="1" applyBorder="1" applyAlignment="1">
      <alignment horizontal="center"/>
    </xf>
    <xf numFmtId="49" fontId="19" fillId="0" borderId="104" xfId="61" applyNumberFormat="1" applyFont="1" applyBorder="1" applyAlignment="1">
      <alignment horizontal="center"/>
    </xf>
    <xf numFmtId="0" fontId="19" fillId="0" borderId="5" xfId="65" applyFont="1" applyFill="1" applyBorder="1" applyAlignment="1">
      <alignment horizontal="center"/>
    </xf>
    <xf numFmtId="49" fontId="19" fillId="0" borderId="5" xfId="65" applyNumberFormat="1" applyFont="1" applyFill="1" applyBorder="1" applyAlignment="1">
      <alignment horizontal="center"/>
    </xf>
    <xf numFmtId="0" fontId="20" fillId="0" borderId="5" xfId="65" applyFont="1" applyFill="1" applyBorder="1" applyAlignment="1">
      <alignment horizontal="center"/>
    </xf>
    <xf numFmtId="0" fontId="19" fillId="0" borderId="5" xfId="60" applyFont="1" applyBorder="1" applyAlignment="1">
      <alignment horizontal="center"/>
    </xf>
    <xf numFmtId="0" fontId="19" fillId="0" borderId="6" xfId="60" applyFont="1" applyBorder="1" applyAlignment="1">
      <alignment horizontal="center"/>
    </xf>
    <xf numFmtId="0" fontId="55" fillId="0" borderId="5" xfId="66" applyFont="1" applyBorder="1" applyAlignment="1">
      <alignment horizontal="center"/>
    </xf>
    <xf numFmtId="0" fontId="55" fillId="0" borderId="6" xfId="66" applyFont="1" applyBorder="1" applyAlignment="1">
      <alignment horizontal="center"/>
    </xf>
    <xf numFmtId="0" fontId="19" fillId="0" borderId="5" xfId="59" applyFont="1" applyBorder="1" applyAlignment="1">
      <alignment horizontal="center"/>
    </xf>
    <xf numFmtId="0" fontId="19" fillId="0" borderId="6" xfId="59" applyFont="1" applyBorder="1" applyAlignment="1">
      <alignment horizontal="center"/>
    </xf>
  </cellXfs>
  <cellStyles count="67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 2" xfId="63"/>
    <cellStyle name="Normal 3" xfId="58"/>
    <cellStyle name="Normal 4" xfId="61"/>
    <cellStyle name="Normal 5" xfId="65"/>
    <cellStyle name="Normal 6" xfId="60"/>
    <cellStyle name="Normal 7" xfId="66"/>
    <cellStyle name="Normal 8" xfId="59"/>
    <cellStyle name="NormalText" xfId="34"/>
    <cellStyle name="Option" xfId="35"/>
    <cellStyle name="OptionHeading" xfId="36"/>
    <cellStyle name="OptionHeading 2" xfId="64"/>
    <cellStyle name="OptionHeading 3" xfId="62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9525</xdr:rowOff>
    </xdr:from>
    <xdr:to>
      <xdr:col>5</xdr:col>
      <xdr:colOff>152400</xdr:colOff>
      <xdr:row>9</xdr:row>
      <xdr:rowOff>171450</xdr:rowOff>
    </xdr:to>
    <xdr:sp macro="" textlink="">
      <xdr:nvSpPr>
        <xdr:cNvPr id="98487" name="Line 3"/>
        <xdr:cNvSpPr>
          <a:spLocks noChangeShapeType="1"/>
        </xdr:cNvSpPr>
      </xdr:nvSpPr>
      <xdr:spPr bwMode="auto">
        <a:xfrm>
          <a:off x="4267200" y="771525"/>
          <a:ext cx="0" cy="923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19050</xdr:rowOff>
    </xdr:from>
    <xdr:to>
      <xdr:col>6</xdr:col>
      <xdr:colOff>133350</xdr:colOff>
      <xdr:row>9</xdr:row>
      <xdr:rowOff>180975</xdr:rowOff>
    </xdr:to>
    <xdr:sp macro="" textlink="">
      <xdr:nvSpPr>
        <xdr:cNvPr id="98488" name="Line 4"/>
        <xdr:cNvSpPr>
          <a:spLocks noChangeShapeType="1"/>
        </xdr:cNvSpPr>
      </xdr:nvSpPr>
      <xdr:spPr bwMode="auto">
        <a:xfrm>
          <a:off x="4505325" y="781050"/>
          <a:ext cx="0" cy="923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2</xdr:row>
      <xdr:rowOff>0</xdr:rowOff>
    </xdr:from>
    <xdr:to>
      <xdr:col>7</xdr:col>
      <xdr:colOff>133350</xdr:colOff>
      <xdr:row>13</xdr:row>
      <xdr:rowOff>161925</xdr:rowOff>
    </xdr:to>
    <xdr:sp macro="" textlink="">
      <xdr:nvSpPr>
        <xdr:cNvPr id="98489" name="Line 5"/>
        <xdr:cNvSpPr>
          <a:spLocks noChangeShapeType="1"/>
        </xdr:cNvSpPr>
      </xdr:nvSpPr>
      <xdr:spPr bwMode="auto">
        <a:xfrm>
          <a:off x="4752975" y="762000"/>
          <a:ext cx="9525" cy="1304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28575</xdr:rowOff>
    </xdr:from>
    <xdr:to>
      <xdr:col>8</xdr:col>
      <xdr:colOff>133350</xdr:colOff>
      <xdr:row>20</xdr:row>
      <xdr:rowOff>9525</xdr:rowOff>
    </xdr:to>
    <xdr:sp macro="" textlink="">
      <xdr:nvSpPr>
        <xdr:cNvPr id="98490" name="Line 6"/>
        <xdr:cNvSpPr>
          <a:spLocks noChangeShapeType="1"/>
        </xdr:cNvSpPr>
      </xdr:nvSpPr>
      <xdr:spPr bwMode="auto">
        <a:xfrm flipH="1">
          <a:off x="5010150" y="790575"/>
          <a:ext cx="9525" cy="16954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2</xdr:row>
      <xdr:rowOff>0</xdr:rowOff>
    </xdr:from>
    <xdr:to>
      <xdr:col>1</xdr:col>
      <xdr:colOff>342900</xdr:colOff>
      <xdr:row>3</xdr:row>
      <xdr:rowOff>28575</xdr:rowOff>
    </xdr:to>
    <xdr:sp macro="" textlink="">
      <xdr:nvSpPr>
        <xdr:cNvPr id="98491" name="Line 1"/>
        <xdr:cNvSpPr>
          <a:spLocks noChangeShapeType="1"/>
        </xdr:cNvSpPr>
      </xdr:nvSpPr>
      <xdr:spPr bwMode="auto">
        <a:xfrm flipH="1">
          <a:off x="3343275" y="7620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2</xdr:row>
      <xdr:rowOff>0</xdr:rowOff>
    </xdr:from>
    <xdr:to>
      <xdr:col>3</xdr:col>
      <xdr:colOff>133350</xdr:colOff>
      <xdr:row>7</xdr:row>
      <xdr:rowOff>0</xdr:rowOff>
    </xdr:to>
    <xdr:sp macro="" textlink="">
      <xdr:nvSpPr>
        <xdr:cNvPr id="98492" name="Line 2"/>
        <xdr:cNvSpPr>
          <a:spLocks noChangeShapeType="1"/>
        </xdr:cNvSpPr>
      </xdr:nvSpPr>
      <xdr:spPr bwMode="auto">
        <a:xfrm>
          <a:off x="3810000" y="762000"/>
          <a:ext cx="9525" cy="571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28575</xdr:rowOff>
    </xdr:from>
    <xdr:to>
      <xdr:col>9</xdr:col>
      <xdr:colOff>114300</xdr:colOff>
      <xdr:row>23</xdr:row>
      <xdr:rowOff>0</xdr:rowOff>
    </xdr:to>
    <xdr:sp macro="" textlink="">
      <xdr:nvSpPr>
        <xdr:cNvPr id="98493" name="Line 7"/>
        <xdr:cNvSpPr>
          <a:spLocks noChangeShapeType="1"/>
        </xdr:cNvSpPr>
      </xdr:nvSpPr>
      <xdr:spPr bwMode="auto">
        <a:xfrm>
          <a:off x="5248275" y="790575"/>
          <a:ext cx="9525" cy="2066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2</xdr:row>
      <xdr:rowOff>19050</xdr:rowOff>
    </xdr:from>
    <xdr:to>
      <xdr:col>11</xdr:col>
      <xdr:colOff>114300</xdr:colOff>
      <xdr:row>25</xdr:row>
      <xdr:rowOff>152400</xdr:rowOff>
    </xdr:to>
    <xdr:sp macro="" textlink="">
      <xdr:nvSpPr>
        <xdr:cNvPr id="98494" name="Line 8"/>
        <xdr:cNvSpPr>
          <a:spLocks noChangeShapeType="1"/>
        </xdr:cNvSpPr>
      </xdr:nvSpPr>
      <xdr:spPr bwMode="auto">
        <a:xfrm>
          <a:off x="5676900" y="781050"/>
          <a:ext cx="9525" cy="24193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28575</xdr:rowOff>
    </xdr:from>
    <xdr:to>
      <xdr:col>12</xdr:col>
      <xdr:colOff>123825</xdr:colOff>
      <xdr:row>34</xdr:row>
      <xdr:rowOff>19050</xdr:rowOff>
    </xdr:to>
    <xdr:sp macro="" textlink="">
      <xdr:nvSpPr>
        <xdr:cNvPr id="98495" name="Line 9"/>
        <xdr:cNvSpPr>
          <a:spLocks noChangeShapeType="1"/>
        </xdr:cNvSpPr>
      </xdr:nvSpPr>
      <xdr:spPr bwMode="auto">
        <a:xfrm flipH="1">
          <a:off x="5943600" y="790575"/>
          <a:ext cx="9525" cy="28479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76200</xdr:colOff>
      <xdr:row>42</xdr:row>
      <xdr:rowOff>0</xdr:rowOff>
    </xdr:from>
    <xdr:to>
      <xdr:col>1</xdr:col>
      <xdr:colOff>76200</xdr:colOff>
      <xdr:row>42</xdr:row>
      <xdr:rowOff>0</xdr:rowOff>
    </xdr:to>
    <xdr:sp macro="" textlink="">
      <xdr:nvSpPr>
        <xdr:cNvPr id="98496" name="Line 20"/>
        <xdr:cNvSpPr>
          <a:spLocks noChangeShapeType="1"/>
        </xdr:cNvSpPr>
      </xdr:nvSpPr>
      <xdr:spPr bwMode="auto">
        <a:xfrm flipH="1">
          <a:off x="3076575" y="4762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180975</xdr:colOff>
      <xdr:row>0</xdr:row>
      <xdr:rowOff>76200</xdr:rowOff>
    </xdr:from>
    <xdr:to>
      <xdr:col>12</xdr:col>
      <xdr:colOff>209550</xdr:colOff>
      <xdr:row>0</xdr:row>
      <xdr:rowOff>533400</xdr:rowOff>
    </xdr:to>
    <xdr:pic>
      <xdr:nvPicPr>
        <xdr:cNvPr id="98497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152400</xdr:colOff>
      <xdr:row>2</xdr:row>
      <xdr:rowOff>9525</xdr:rowOff>
    </xdr:from>
    <xdr:to>
      <xdr:col>21</xdr:col>
      <xdr:colOff>152400</xdr:colOff>
      <xdr:row>10</xdr:row>
      <xdr:rowOff>0</xdr:rowOff>
    </xdr:to>
    <xdr:sp macro="" textlink="">
      <xdr:nvSpPr>
        <xdr:cNvPr id="98498" name="Line 3"/>
        <xdr:cNvSpPr>
          <a:spLocks noChangeShapeType="1"/>
        </xdr:cNvSpPr>
      </xdr:nvSpPr>
      <xdr:spPr bwMode="auto">
        <a:xfrm>
          <a:off x="6838950" y="771525"/>
          <a:ext cx="0" cy="9429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133350</xdr:colOff>
      <xdr:row>2</xdr:row>
      <xdr:rowOff>19050</xdr:rowOff>
    </xdr:from>
    <xdr:to>
      <xdr:col>23</xdr:col>
      <xdr:colOff>133350</xdr:colOff>
      <xdr:row>9</xdr:row>
      <xdr:rowOff>152400</xdr:rowOff>
    </xdr:to>
    <xdr:sp macro="" textlink="">
      <xdr:nvSpPr>
        <xdr:cNvPr id="98499" name="Line 4"/>
        <xdr:cNvSpPr>
          <a:spLocks noChangeShapeType="1"/>
        </xdr:cNvSpPr>
      </xdr:nvSpPr>
      <xdr:spPr bwMode="auto">
        <a:xfrm>
          <a:off x="6838950" y="781050"/>
          <a:ext cx="0" cy="8953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123825</xdr:colOff>
      <xdr:row>2</xdr:row>
      <xdr:rowOff>0</xdr:rowOff>
    </xdr:from>
    <xdr:to>
      <xdr:col>25</xdr:col>
      <xdr:colOff>133350</xdr:colOff>
      <xdr:row>13</xdr:row>
      <xdr:rowOff>161925</xdr:rowOff>
    </xdr:to>
    <xdr:sp macro="" textlink="">
      <xdr:nvSpPr>
        <xdr:cNvPr id="98500" name="Line 5"/>
        <xdr:cNvSpPr>
          <a:spLocks noChangeShapeType="1"/>
        </xdr:cNvSpPr>
      </xdr:nvSpPr>
      <xdr:spPr bwMode="auto">
        <a:xfrm>
          <a:off x="6838950" y="762000"/>
          <a:ext cx="0" cy="1304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123825</xdr:colOff>
      <xdr:row>2</xdr:row>
      <xdr:rowOff>28575</xdr:rowOff>
    </xdr:from>
    <xdr:to>
      <xdr:col>27</xdr:col>
      <xdr:colOff>133350</xdr:colOff>
      <xdr:row>20</xdr:row>
      <xdr:rowOff>9525</xdr:rowOff>
    </xdr:to>
    <xdr:sp macro="" textlink="">
      <xdr:nvSpPr>
        <xdr:cNvPr id="98501" name="Line 6"/>
        <xdr:cNvSpPr>
          <a:spLocks noChangeShapeType="1"/>
        </xdr:cNvSpPr>
      </xdr:nvSpPr>
      <xdr:spPr bwMode="auto">
        <a:xfrm flipH="1">
          <a:off x="6838950" y="790575"/>
          <a:ext cx="0" cy="16954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342900</xdr:colOff>
      <xdr:row>2</xdr:row>
      <xdr:rowOff>0</xdr:rowOff>
    </xdr:from>
    <xdr:to>
      <xdr:col>15</xdr:col>
      <xdr:colOff>342900</xdr:colOff>
      <xdr:row>3</xdr:row>
      <xdr:rowOff>28575</xdr:rowOff>
    </xdr:to>
    <xdr:sp macro="" textlink="">
      <xdr:nvSpPr>
        <xdr:cNvPr id="98502" name="Line 1"/>
        <xdr:cNvSpPr>
          <a:spLocks noChangeShapeType="1"/>
        </xdr:cNvSpPr>
      </xdr:nvSpPr>
      <xdr:spPr bwMode="auto">
        <a:xfrm flipH="1">
          <a:off x="6838950" y="7620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123825</xdr:colOff>
      <xdr:row>2</xdr:row>
      <xdr:rowOff>0</xdr:rowOff>
    </xdr:from>
    <xdr:to>
      <xdr:col>19</xdr:col>
      <xdr:colOff>133350</xdr:colOff>
      <xdr:row>7</xdr:row>
      <xdr:rowOff>0</xdr:rowOff>
    </xdr:to>
    <xdr:sp macro="" textlink="">
      <xdr:nvSpPr>
        <xdr:cNvPr id="98503" name="Line 2"/>
        <xdr:cNvSpPr>
          <a:spLocks noChangeShapeType="1"/>
        </xdr:cNvSpPr>
      </xdr:nvSpPr>
      <xdr:spPr bwMode="auto">
        <a:xfrm>
          <a:off x="6838950" y="762000"/>
          <a:ext cx="0" cy="571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104775</xdr:colOff>
      <xdr:row>2</xdr:row>
      <xdr:rowOff>28575</xdr:rowOff>
    </xdr:from>
    <xdr:to>
      <xdr:col>29</xdr:col>
      <xdr:colOff>114300</xdr:colOff>
      <xdr:row>23</xdr:row>
      <xdr:rowOff>0</xdr:rowOff>
    </xdr:to>
    <xdr:sp macro="" textlink="">
      <xdr:nvSpPr>
        <xdr:cNvPr id="98504" name="Line 7"/>
        <xdr:cNvSpPr>
          <a:spLocks noChangeShapeType="1"/>
        </xdr:cNvSpPr>
      </xdr:nvSpPr>
      <xdr:spPr bwMode="auto">
        <a:xfrm>
          <a:off x="6838950" y="790575"/>
          <a:ext cx="0" cy="2066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19050</xdr:rowOff>
    </xdr:from>
    <xdr:to>
      <xdr:col>31</xdr:col>
      <xdr:colOff>114300</xdr:colOff>
      <xdr:row>25</xdr:row>
      <xdr:rowOff>152400</xdr:rowOff>
    </xdr:to>
    <xdr:sp macro="" textlink="">
      <xdr:nvSpPr>
        <xdr:cNvPr id="98505" name="Line 8"/>
        <xdr:cNvSpPr>
          <a:spLocks noChangeShapeType="1"/>
        </xdr:cNvSpPr>
      </xdr:nvSpPr>
      <xdr:spPr bwMode="auto">
        <a:xfrm>
          <a:off x="6838950" y="781050"/>
          <a:ext cx="0" cy="24193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114300</xdr:colOff>
      <xdr:row>2</xdr:row>
      <xdr:rowOff>28575</xdr:rowOff>
    </xdr:from>
    <xdr:to>
      <xdr:col>33</xdr:col>
      <xdr:colOff>123825</xdr:colOff>
      <xdr:row>34</xdr:row>
      <xdr:rowOff>19050</xdr:rowOff>
    </xdr:to>
    <xdr:sp macro="" textlink="">
      <xdr:nvSpPr>
        <xdr:cNvPr id="98506" name="Line 9"/>
        <xdr:cNvSpPr>
          <a:spLocks noChangeShapeType="1"/>
        </xdr:cNvSpPr>
      </xdr:nvSpPr>
      <xdr:spPr bwMode="auto">
        <a:xfrm flipH="1">
          <a:off x="6838950" y="790575"/>
          <a:ext cx="0" cy="28479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76200</xdr:colOff>
      <xdr:row>42</xdr:row>
      <xdr:rowOff>0</xdr:rowOff>
    </xdr:from>
    <xdr:to>
      <xdr:col>15</xdr:col>
      <xdr:colOff>76200</xdr:colOff>
      <xdr:row>42</xdr:row>
      <xdr:rowOff>0</xdr:rowOff>
    </xdr:to>
    <xdr:sp macro="" textlink="">
      <xdr:nvSpPr>
        <xdr:cNvPr id="98507" name="Line 20"/>
        <xdr:cNvSpPr>
          <a:spLocks noChangeShapeType="1"/>
        </xdr:cNvSpPr>
      </xdr:nvSpPr>
      <xdr:spPr bwMode="auto">
        <a:xfrm flipH="1">
          <a:off x="6838950" y="4762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1547" name="Line 1"/>
        <xdr:cNvSpPr>
          <a:spLocks noChangeShapeType="1"/>
        </xdr:cNvSpPr>
      </xdr:nvSpPr>
      <xdr:spPr bwMode="auto">
        <a:xfrm>
          <a:off x="25622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2</xdr:row>
      <xdr:rowOff>0</xdr:rowOff>
    </xdr:from>
    <xdr:to>
      <xdr:col>6</xdr:col>
      <xdr:colOff>200025</xdr:colOff>
      <xdr:row>20</xdr:row>
      <xdr:rowOff>19050</xdr:rowOff>
    </xdr:to>
    <xdr:sp macro="" textlink="">
      <xdr:nvSpPr>
        <xdr:cNvPr id="91548" name="Line 2"/>
        <xdr:cNvSpPr>
          <a:spLocks noChangeShapeType="1"/>
        </xdr:cNvSpPr>
      </xdr:nvSpPr>
      <xdr:spPr bwMode="auto">
        <a:xfrm>
          <a:off x="3562350" y="762000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2</xdr:row>
      <xdr:rowOff>0</xdr:rowOff>
    </xdr:from>
    <xdr:to>
      <xdr:col>7</xdr:col>
      <xdr:colOff>190500</xdr:colOff>
      <xdr:row>24</xdr:row>
      <xdr:rowOff>0</xdr:rowOff>
    </xdr:to>
    <xdr:sp macro="" textlink="">
      <xdr:nvSpPr>
        <xdr:cNvPr id="91549" name="Line 3"/>
        <xdr:cNvSpPr>
          <a:spLocks noChangeShapeType="1"/>
        </xdr:cNvSpPr>
      </xdr:nvSpPr>
      <xdr:spPr bwMode="auto">
        <a:xfrm>
          <a:off x="3810000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2</xdr:row>
      <xdr:rowOff>0</xdr:rowOff>
    </xdr:from>
    <xdr:to>
      <xdr:col>8</xdr:col>
      <xdr:colOff>190500</xdr:colOff>
      <xdr:row>26</xdr:row>
      <xdr:rowOff>28575</xdr:rowOff>
    </xdr:to>
    <xdr:sp macro="" textlink="">
      <xdr:nvSpPr>
        <xdr:cNvPr id="91550" name="Line 4"/>
        <xdr:cNvSpPr>
          <a:spLocks noChangeShapeType="1"/>
        </xdr:cNvSpPr>
      </xdr:nvSpPr>
      <xdr:spPr bwMode="auto">
        <a:xfrm>
          <a:off x="4067175" y="762000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200025</xdr:colOff>
      <xdr:row>14</xdr:row>
      <xdr:rowOff>142875</xdr:rowOff>
    </xdr:to>
    <xdr:sp macro="" textlink="">
      <xdr:nvSpPr>
        <xdr:cNvPr id="91551" name="Line 6"/>
        <xdr:cNvSpPr>
          <a:spLocks noChangeShapeType="1"/>
        </xdr:cNvSpPr>
      </xdr:nvSpPr>
      <xdr:spPr bwMode="auto">
        <a:xfrm>
          <a:off x="3295650" y="762000"/>
          <a:ext cx="952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2</xdr:row>
      <xdr:rowOff>0</xdr:rowOff>
    </xdr:from>
    <xdr:to>
      <xdr:col>4</xdr:col>
      <xdr:colOff>190500</xdr:colOff>
      <xdr:row>12</xdr:row>
      <xdr:rowOff>0</xdr:rowOff>
    </xdr:to>
    <xdr:sp macro="" textlink="">
      <xdr:nvSpPr>
        <xdr:cNvPr id="91552" name="Line 7"/>
        <xdr:cNvSpPr>
          <a:spLocks noChangeShapeType="1"/>
        </xdr:cNvSpPr>
      </xdr:nvSpPr>
      <xdr:spPr bwMode="auto">
        <a:xfrm>
          <a:off x="3028950" y="762000"/>
          <a:ext cx="95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2</xdr:row>
      <xdr:rowOff>0</xdr:rowOff>
    </xdr:from>
    <xdr:to>
      <xdr:col>3</xdr:col>
      <xdr:colOff>219075</xdr:colOff>
      <xdr:row>2</xdr:row>
      <xdr:rowOff>133350</xdr:rowOff>
    </xdr:to>
    <xdr:sp macro="" textlink="">
      <xdr:nvSpPr>
        <xdr:cNvPr id="91553" name="Line 8"/>
        <xdr:cNvSpPr>
          <a:spLocks noChangeShapeType="1"/>
        </xdr:cNvSpPr>
      </xdr:nvSpPr>
      <xdr:spPr bwMode="auto">
        <a:xfrm>
          <a:off x="280987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2</xdr:row>
      <xdr:rowOff>0</xdr:rowOff>
    </xdr:from>
    <xdr:to>
      <xdr:col>14</xdr:col>
      <xdr:colOff>228600</xdr:colOff>
      <xdr:row>2</xdr:row>
      <xdr:rowOff>142875</xdr:rowOff>
    </xdr:to>
    <xdr:sp macro="" textlink="">
      <xdr:nvSpPr>
        <xdr:cNvPr id="91554" name="Line 1"/>
        <xdr:cNvSpPr>
          <a:spLocks noChangeShapeType="1"/>
        </xdr:cNvSpPr>
      </xdr:nvSpPr>
      <xdr:spPr bwMode="auto">
        <a:xfrm>
          <a:off x="59626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200025</xdr:colOff>
      <xdr:row>2</xdr:row>
      <xdr:rowOff>0</xdr:rowOff>
    </xdr:from>
    <xdr:to>
      <xdr:col>18</xdr:col>
      <xdr:colOff>200025</xdr:colOff>
      <xdr:row>20</xdr:row>
      <xdr:rowOff>19050</xdr:rowOff>
    </xdr:to>
    <xdr:sp macro="" textlink="">
      <xdr:nvSpPr>
        <xdr:cNvPr id="91555" name="Line 2"/>
        <xdr:cNvSpPr>
          <a:spLocks noChangeShapeType="1"/>
        </xdr:cNvSpPr>
      </xdr:nvSpPr>
      <xdr:spPr bwMode="auto">
        <a:xfrm>
          <a:off x="5962650" y="762000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190500</xdr:colOff>
      <xdr:row>2</xdr:row>
      <xdr:rowOff>0</xdr:rowOff>
    </xdr:from>
    <xdr:to>
      <xdr:col>19</xdr:col>
      <xdr:colOff>190500</xdr:colOff>
      <xdr:row>24</xdr:row>
      <xdr:rowOff>0</xdr:rowOff>
    </xdr:to>
    <xdr:sp macro="" textlink="">
      <xdr:nvSpPr>
        <xdr:cNvPr id="91556" name="Line 3"/>
        <xdr:cNvSpPr>
          <a:spLocks noChangeShapeType="1"/>
        </xdr:cNvSpPr>
      </xdr:nvSpPr>
      <xdr:spPr bwMode="auto">
        <a:xfrm>
          <a:off x="5962650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190500</xdr:colOff>
      <xdr:row>2</xdr:row>
      <xdr:rowOff>0</xdr:rowOff>
    </xdr:from>
    <xdr:to>
      <xdr:col>20</xdr:col>
      <xdr:colOff>190500</xdr:colOff>
      <xdr:row>26</xdr:row>
      <xdr:rowOff>28575</xdr:rowOff>
    </xdr:to>
    <xdr:sp macro="" textlink="">
      <xdr:nvSpPr>
        <xdr:cNvPr id="91557" name="Line 4"/>
        <xdr:cNvSpPr>
          <a:spLocks noChangeShapeType="1"/>
        </xdr:cNvSpPr>
      </xdr:nvSpPr>
      <xdr:spPr bwMode="auto">
        <a:xfrm>
          <a:off x="5962650" y="762000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190500</xdr:colOff>
      <xdr:row>2</xdr:row>
      <xdr:rowOff>0</xdr:rowOff>
    </xdr:from>
    <xdr:to>
      <xdr:col>17</xdr:col>
      <xdr:colOff>200025</xdr:colOff>
      <xdr:row>14</xdr:row>
      <xdr:rowOff>142875</xdr:rowOff>
    </xdr:to>
    <xdr:sp macro="" textlink="">
      <xdr:nvSpPr>
        <xdr:cNvPr id="91558" name="Line 6"/>
        <xdr:cNvSpPr>
          <a:spLocks noChangeShapeType="1"/>
        </xdr:cNvSpPr>
      </xdr:nvSpPr>
      <xdr:spPr bwMode="auto">
        <a:xfrm>
          <a:off x="5962650" y="7620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180975</xdr:colOff>
      <xdr:row>2</xdr:row>
      <xdr:rowOff>0</xdr:rowOff>
    </xdr:from>
    <xdr:to>
      <xdr:col>16</xdr:col>
      <xdr:colOff>190500</xdr:colOff>
      <xdr:row>12</xdr:row>
      <xdr:rowOff>0</xdr:rowOff>
    </xdr:to>
    <xdr:sp macro="" textlink="">
      <xdr:nvSpPr>
        <xdr:cNvPr id="91559" name="Line 7"/>
        <xdr:cNvSpPr>
          <a:spLocks noChangeShapeType="1"/>
        </xdr:cNvSpPr>
      </xdr:nvSpPr>
      <xdr:spPr bwMode="auto">
        <a:xfrm>
          <a:off x="5962650" y="76200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219075</xdr:colOff>
      <xdr:row>2</xdr:row>
      <xdr:rowOff>0</xdr:rowOff>
    </xdr:from>
    <xdr:to>
      <xdr:col>15</xdr:col>
      <xdr:colOff>219075</xdr:colOff>
      <xdr:row>2</xdr:row>
      <xdr:rowOff>133350</xdr:rowOff>
    </xdr:to>
    <xdr:sp macro="" textlink="">
      <xdr:nvSpPr>
        <xdr:cNvPr id="91560" name="Line 8"/>
        <xdr:cNvSpPr>
          <a:spLocks noChangeShapeType="1"/>
        </xdr:cNvSpPr>
      </xdr:nvSpPr>
      <xdr:spPr bwMode="auto">
        <a:xfrm>
          <a:off x="59626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38100</xdr:colOff>
      <xdr:row>0</xdr:row>
      <xdr:rowOff>76200</xdr:rowOff>
    </xdr:from>
    <xdr:to>
      <xdr:col>8</xdr:col>
      <xdr:colOff>238125</xdr:colOff>
      <xdr:row>0</xdr:row>
      <xdr:rowOff>533400</xdr:rowOff>
    </xdr:to>
    <xdr:pic>
      <xdr:nvPicPr>
        <xdr:cNvPr id="91561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4" name="Line 1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5" name="Line 2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6" name="Line 3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7" name="Line 4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8" name="Line 5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9" name="Line 6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70" name="Line 7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100371" name="Line 8"/>
        <xdr:cNvSpPr>
          <a:spLocks noChangeShapeType="1"/>
        </xdr:cNvSpPr>
      </xdr:nvSpPr>
      <xdr:spPr bwMode="auto">
        <a:xfrm>
          <a:off x="3476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1304925</xdr:colOff>
      <xdr:row>0</xdr:row>
      <xdr:rowOff>76200</xdr:rowOff>
    </xdr:from>
    <xdr:to>
      <xdr:col>1</xdr:col>
      <xdr:colOff>2533650</xdr:colOff>
      <xdr:row>0</xdr:row>
      <xdr:rowOff>533400</xdr:rowOff>
    </xdr:to>
    <xdr:pic>
      <xdr:nvPicPr>
        <xdr:cNvPr id="100372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4</xdr:row>
      <xdr:rowOff>0</xdr:rowOff>
    </xdr:from>
    <xdr:to>
      <xdr:col>2</xdr:col>
      <xdr:colOff>133349</xdr:colOff>
      <xdr:row>8</xdr:row>
      <xdr:rowOff>142875</xdr:rowOff>
    </xdr:to>
    <xdr:sp macro="" textlink="">
      <xdr:nvSpPr>
        <xdr:cNvPr id="66555" name="Line 1"/>
        <xdr:cNvSpPr>
          <a:spLocks noChangeShapeType="1"/>
        </xdr:cNvSpPr>
      </xdr:nvSpPr>
      <xdr:spPr bwMode="auto">
        <a:xfrm flipH="1">
          <a:off x="4610099" y="11430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133350</xdr:colOff>
      <xdr:row>3</xdr:row>
      <xdr:rowOff>180975</xdr:rowOff>
    </xdr:from>
    <xdr:to>
      <xdr:col>4</xdr:col>
      <xdr:colOff>133350</xdr:colOff>
      <xdr:row>19</xdr:row>
      <xdr:rowOff>28575</xdr:rowOff>
    </xdr:to>
    <xdr:sp macro="" textlink="">
      <xdr:nvSpPr>
        <xdr:cNvPr id="66556" name="Line 2"/>
        <xdr:cNvSpPr>
          <a:spLocks noChangeShapeType="1"/>
        </xdr:cNvSpPr>
      </xdr:nvSpPr>
      <xdr:spPr bwMode="auto">
        <a:xfrm>
          <a:off x="5124450" y="1133475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25</xdr:row>
      <xdr:rowOff>0</xdr:rowOff>
    </xdr:from>
    <xdr:to>
      <xdr:col>2</xdr:col>
      <xdr:colOff>228600</xdr:colOff>
      <xdr:row>25</xdr:row>
      <xdr:rowOff>0</xdr:rowOff>
    </xdr:to>
    <xdr:sp macro="" textlink="">
      <xdr:nvSpPr>
        <xdr:cNvPr id="66557" name="Line 3"/>
        <xdr:cNvSpPr>
          <a:spLocks noChangeShapeType="1"/>
        </xdr:cNvSpPr>
      </xdr:nvSpPr>
      <xdr:spPr bwMode="auto">
        <a:xfrm>
          <a:off x="375285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25</xdr:row>
      <xdr:rowOff>0</xdr:rowOff>
    </xdr:from>
    <xdr:to>
      <xdr:col>3</xdr:col>
      <xdr:colOff>209550</xdr:colOff>
      <xdr:row>25</xdr:row>
      <xdr:rowOff>0</xdr:rowOff>
    </xdr:to>
    <xdr:sp macro="" textlink="">
      <xdr:nvSpPr>
        <xdr:cNvPr id="66558" name="Line 4"/>
        <xdr:cNvSpPr>
          <a:spLocks noChangeShapeType="1"/>
        </xdr:cNvSpPr>
      </xdr:nvSpPr>
      <xdr:spPr bwMode="auto">
        <a:xfrm>
          <a:off x="3990975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219075</xdr:colOff>
      <xdr:row>4</xdr:row>
      <xdr:rowOff>0</xdr:rowOff>
    </xdr:from>
    <xdr:to>
      <xdr:col>1</xdr:col>
      <xdr:colOff>219075</xdr:colOff>
      <xdr:row>5</xdr:row>
      <xdr:rowOff>0</xdr:rowOff>
    </xdr:to>
    <xdr:sp macro="" textlink="">
      <xdr:nvSpPr>
        <xdr:cNvPr id="66559" name="Line 5"/>
        <xdr:cNvSpPr>
          <a:spLocks noChangeShapeType="1"/>
        </xdr:cNvSpPr>
      </xdr:nvSpPr>
      <xdr:spPr bwMode="auto">
        <a:xfrm>
          <a:off x="4219575" y="1143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219075</xdr:colOff>
      <xdr:row>4</xdr:row>
      <xdr:rowOff>0</xdr:rowOff>
    </xdr:from>
    <xdr:to>
      <xdr:col>11</xdr:col>
      <xdr:colOff>228600</xdr:colOff>
      <xdr:row>8</xdr:row>
      <xdr:rowOff>142875</xdr:rowOff>
    </xdr:to>
    <xdr:sp macro="" textlink="">
      <xdr:nvSpPr>
        <xdr:cNvPr id="103424" name="Line 1"/>
        <xdr:cNvSpPr>
          <a:spLocks noChangeShapeType="1"/>
        </xdr:cNvSpPr>
      </xdr:nvSpPr>
      <xdr:spPr bwMode="auto">
        <a:xfrm flipH="1">
          <a:off x="6057900" y="11430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200025</xdr:colOff>
      <xdr:row>4</xdr:row>
      <xdr:rowOff>0</xdr:rowOff>
    </xdr:from>
    <xdr:to>
      <xdr:col>13</xdr:col>
      <xdr:colOff>200025</xdr:colOff>
      <xdr:row>19</xdr:row>
      <xdr:rowOff>38100</xdr:rowOff>
    </xdr:to>
    <xdr:sp macro="" textlink="">
      <xdr:nvSpPr>
        <xdr:cNvPr id="103425" name="Line 2"/>
        <xdr:cNvSpPr>
          <a:spLocks noChangeShapeType="1"/>
        </xdr:cNvSpPr>
      </xdr:nvSpPr>
      <xdr:spPr bwMode="auto">
        <a:xfrm>
          <a:off x="6057900" y="1143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25</xdr:row>
      <xdr:rowOff>0</xdr:rowOff>
    </xdr:from>
    <xdr:to>
      <xdr:col>11</xdr:col>
      <xdr:colOff>228600</xdr:colOff>
      <xdr:row>25</xdr:row>
      <xdr:rowOff>0</xdr:rowOff>
    </xdr:to>
    <xdr:sp macro="" textlink="">
      <xdr:nvSpPr>
        <xdr:cNvPr id="103426" name="Line 3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209550</xdr:colOff>
      <xdr:row>25</xdr:row>
      <xdr:rowOff>0</xdr:rowOff>
    </xdr:from>
    <xdr:to>
      <xdr:col>12</xdr:col>
      <xdr:colOff>209550</xdr:colOff>
      <xdr:row>25</xdr:row>
      <xdr:rowOff>0</xdr:rowOff>
    </xdr:to>
    <xdr:sp macro="" textlink="">
      <xdr:nvSpPr>
        <xdr:cNvPr id="103427" name="Line 4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371475</xdr:colOff>
      <xdr:row>4</xdr:row>
      <xdr:rowOff>0</xdr:rowOff>
    </xdr:from>
    <xdr:to>
      <xdr:col>10</xdr:col>
      <xdr:colOff>371475</xdr:colOff>
      <xdr:row>5</xdr:row>
      <xdr:rowOff>0</xdr:rowOff>
    </xdr:to>
    <xdr:sp macro="" textlink="">
      <xdr:nvSpPr>
        <xdr:cNvPr id="103428" name="Line 5"/>
        <xdr:cNvSpPr>
          <a:spLocks noChangeShapeType="1"/>
        </xdr:cNvSpPr>
      </xdr:nvSpPr>
      <xdr:spPr bwMode="auto">
        <a:xfrm>
          <a:off x="6057900" y="1143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57150</xdr:rowOff>
    </xdr:from>
    <xdr:to>
      <xdr:col>6</xdr:col>
      <xdr:colOff>247650</xdr:colOff>
      <xdr:row>0</xdr:row>
      <xdr:rowOff>514350</xdr:rowOff>
    </xdr:to>
    <xdr:pic>
      <xdr:nvPicPr>
        <xdr:cNvPr id="10342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6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17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88" name="Line 1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89" name="Line 2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0" name="Line 3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1" name="Line 4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2" name="Line 5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3" name="Line 6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4" name="Line 7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101395" name="Line 8"/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1390650</xdr:colOff>
      <xdr:row>0</xdr:row>
      <xdr:rowOff>76200</xdr:rowOff>
    </xdr:from>
    <xdr:to>
      <xdr:col>1</xdr:col>
      <xdr:colOff>2619375</xdr:colOff>
      <xdr:row>0</xdr:row>
      <xdr:rowOff>533400</xdr:rowOff>
    </xdr:to>
    <xdr:pic>
      <xdr:nvPicPr>
        <xdr:cNvPr id="10139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657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190500</xdr:rowOff>
    </xdr:from>
    <xdr:to>
      <xdr:col>5</xdr:col>
      <xdr:colOff>200025</xdr:colOff>
      <xdr:row>6</xdr:row>
      <xdr:rowOff>180975</xdr:rowOff>
    </xdr:to>
    <xdr:sp macro="" textlink="">
      <xdr:nvSpPr>
        <xdr:cNvPr id="96559" name="Line 1"/>
        <xdr:cNvSpPr>
          <a:spLocks noChangeShapeType="1"/>
        </xdr:cNvSpPr>
      </xdr:nvSpPr>
      <xdr:spPr bwMode="auto">
        <a:xfrm flipH="1">
          <a:off x="5400675" y="752475"/>
          <a:ext cx="952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190500</xdr:rowOff>
    </xdr:from>
    <xdr:to>
      <xdr:col>7</xdr:col>
      <xdr:colOff>200025</xdr:colOff>
      <xdr:row>9</xdr:row>
      <xdr:rowOff>171450</xdr:rowOff>
    </xdr:to>
    <xdr:sp macro="" textlink="">
      <xdr:nvSpPr>
        <xdr:cNvPr id="96560" name="Line 2"/>
        <xdr:cNvSpPr>
          <a:spLocks noChangeShapeType="1"/>
        </xdr:cNvSpPr>
      </xdr:nvSpPr>
      <xdr:spPr bwMode="auto">
        <a:xfrm flipH="1">
          <a:off x="5962650" y="752475"/>
          <a:ext cx="952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9525</xdr:rowOff>
    </xdr:from>
    <xdr:to>
      <xdr:col>3</xdr:col>
      <xdr:colOff>209550</xdr:colOff>
      <xdr:row>2</xdr:row>
      <xdr:rowOff>180975</xdr:rowOff>
    </xdr:to>
    <xdr:sp macro="" textlink="">
      <xdr:nvSpPr>
        <xdr:cNvPr id="96561" name="Line 3"/>
        <xdr:cNvSpPr>
          <a:spLocks noChangeShapeType="1"/>
        </xdr:cNvSpPr>
      </xdr:nvSpPr>
      <xdr:spPr bwMode="auto">
        <a:xfrm>
          <a:off x="4991100" y="7620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12</xdr:row>
      <xdr:rowOff>9525</xdr:rowOff>
    </xdr:from>
    <xdr:to>
      <xdr:col>3</xdr:col>
      <xdr:colOff>219075</xdr:colOff>
      <xdr:row>14</xdr:row>
      <xdr:rowOff>0</xdr:rowOff>
    </xdr:to>
    <xdr:sp macro="" textlink="">
      <xdr:nvSpPr>
        <xdr:cNvPr id="96562" name="Line 5"/>
        <xdr:cNvSpPr>
          <a:spLocks noChangeShapeType="1"/>
        </xdr:cNvSpPr>
      </xdr:nvSpPr>
      <xdr:spPr bwMode="auto">
        <a:xfrm>
          <a:off x="5000625" y="20955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12</xdr:row>
      <xdr:rowOff>0</xdr:rowOff>
    </xdr:from>
    <xdr:to>
      <xdr:col>5</xdr:col>
      <xdr:colOff>200025</xdr:colOff>
      <xdr:row>16</xdr:row>
      <xdr:rowOff>171450</xdr:rowOff>
    </xdr:to>
    <xdr:sp macro="" textlink="">
      <xdr:nvSpPr>
        <xdr:cNvPr id="96563" name="Line 6"/>
        <xdr:cNvSpPr>
          <a:spLocks noChangeShapeType="1"/>
        </xdr:cNvSpPr>
      </xdr:nvSpPr>
      <xdr:spPr bwMode="auto">
        <a:xfrm>
          <a:off x="5400675" y="2085975"/>
          <a:ext cx="952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209550</xdr:colOff>
      <xdr:row>11</xdr:row>
      <xdr:rowOff>180975</xdr:rowOff>
    </xdr:from>
    <xdr:to>
      <xdr:col>7</xdr:col>
      <xdr:colOff>209550</xdr:colOff>
      <xdr:row>18</xdr:row>
      <xdr:rowOff>152400</xdr:rowOff>
    </xdr:to>
    <xdr:sp macro="" textlink="">
      <xdr:nvSpPr>
        <xdr:cNvPr id="96564" name="Line 7"/>
        <xdr:cNvSpPr>
          <a:spLocks noChangeShapeType="1"/>
        </xdr:cNvSpPr>
      </xdr:nvSpPr>
      <xdr:spPr bwMode="auto">
        <a:xfrm flipH="1">
          <a:off x="5981700" y="20764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23</xdr:row>
      <xdr:rowOff>9525</xdr:rowOff>
    </xdr:from>
    <xdr:to>
      <xdr:col>3</xdr:col>
      <xdr:colOff>209550</xdr:colOff>
      <xdr:row>24</xdr:row>
      <xdr:rowOff>0</xdr:rowOff>
    </xdr:to>
    <xdr:sp macro="" textlink="">
      <xdr:nvSpPr>
        <xdr:cNvPr id="96565" name="Line 8"/>
        <xdr:cNvSpPr>
          <a:spLocks noChangeShapeType="1"/>
        </xdr:cNvSpPr>
      </xdr:nvSpPr>
      <xdr:spPr bwMode="auto">
        <a:xfrm>
          <a:off x="4991100" y="36195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2</xdr:row>
      <xdr:rowOff>0</xdr:rowOff>
    </xdr:from>
    <xdr:to>
      <xdr:col>14</xdr:col>
      <xdr:colOff>228600</xdr:colOff>
      <xdr:row>2</xdr:row>
      <xdr:rowOff>142875</xdr:rowOff>
    </xdr:to>
    <xdr:sp macro="" textlink="">
      <xdr:nvSpPr>
        <xdr:cNvPr id="96566" name="Line 1"/>
        <xdr:cNvSpPr>
          <a:spLocks noChangeShapeType="1"/>
        </xdr:cNvSpPr>
      </xdr:nvSpPr>
      <xdr:spPr bwMode="auto">
        <a:xfrm>
          <a:off x="7858125" y="7524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1</xdr:row>
      <xdr:rowOff>228600</xdr:rowOff>
    </xdr:from>
    <xdr:to>
      <xdr:col>16</xdr:col>
      <xdr:colOff>190500</xdr:colOff>
      <xdr:row>6</xdr:row>
      <xdr:rowOff>142875</xdr:rowOff>
    </xdr:to>
    <xdr:sp macro="" textlink="">
      <xdr:nvSpPr>
        <xdr:cNvPr id="96567" name="Line 2"/>
        <xdr:cNvSpPr>
          <a:spLocks noChangeShapeType="1"/>
        </xdr:cNvSpPr>
      </xdr:nvSpPr>
      <xdr:spPr bwMode="auto">
        <a:xfrm>
          <a:off x="7858125" y="7524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190500</xdr:colOff>
      <xdr:row>2</xdr:row>
      <xdr:rowOff>0</xdr:rowOff>
    </xdr:from>
    <xdr:to>
      <xdr:col>18</xdr:col>
      <xdr:colOff>190500</xdr:colOff>
      <xdr:row>10</xdr:row>
      <xdr:rowOff>0</xdr:rowOff>
    </xdr:to>
    <xdr:sp macro="" textlink="">
      <xdr:nvSpPr>
        <xdr:cNvPr id="96568" name="Line 3"/>
        <xdr:cNvSpPr>
          <a:spLocks noChangeShapeType="1"/>
        </xdr:cNvSpPr>
      </xdr:nvSpPr>
      <xdr:spPr bwMode="auto">
        <a:xfrm>
          <a:off x="7858125" y="7524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12</xdr:row>
      <xdr:rowOff>9525</xdr:rowOff>
    </xdr:from>
    <xdr:to>
      <xdr:col>14</xdr:col>
      <xdr:colOff>228600</xdr:colOff>
      <xdr:row>13</xdr:row>
      <xdr:rowOff>142875</xdr:rowOff>
    </xdr:to>
    <xdr:sp macro="" textlink="">
      <xdr:nvSpPr>
        <xdr:cNvPr id="96569" name="Line 5"/>
        <xdr:cNvSpPr>
          <a:spLocks noChangeShapeType="1"/>
        </xdr:cNvSpPr>
      </xdr:nvSpPr>
      <xdr:spPr bwMode="auto">
        <a:xfrm>
          <a:off x="7858125" y="20955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11</xdr:row>
      <xdr:rowOff>228600</xdr:rowOff>
    </xdr:from>
    <xdr:to>
      <xdr:col>16</xdr:col>
      <xdr:colOff>190500</xdr:colOff>
      <xdr:row>16</xdr:row>
      <xdr:rowOff>142875</xdr:rowOff>
    </xdr:to>
    <xdr:sp macro="" textlink="">
      <xdr:nvSpPr>
        <xdr:cNvPr id="96570" name="Line 6"/>
        <xdr:cNvSpPr>
          <a:spLocks noChangeShapeType="1"/>
        </xdr:cNvSpPr>
      </xdr:nvSpPr>
      <xdr:spPr bwMode="auto">
        <a:xfrm>
          <a:off x="7858125" y="208597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190500</xdr:colOff>
      <xdr:row>12</xdr:row>
      <xdr:rowOff>9525</xdr:rowOff>
    </xdr:from>
    <xdr:to>
      <xdr:col>18</xdr:col>
      <xdr:colOff>190500</xdr:colOff>
      <xdr:row>19</xdr:row>
      <xdr:rowOff>0</xdr:rowOff>
    </xdr:to>
    <xdr:sp macro="" textlink="">
      <xdr:nvSpPr>
        <xdr:cNvPr id="96571" name="Line 7"/>
        <xdr:cNvSpPr>
          <a:spLocks noChangeShapeType="1"/>
        </xdr:cNvSpPr>
      </xdr:nvSpPr>
      <xdr:spPr bwMode="auto">
        <a:xfrm>
          <a:off x="7858125" y="20955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23</xdr:row>
      <xdr:rowOff>0</xdr:rowOff>
    </xdr:from>
    <xdr:to>
      <xdr:col>14</xdr:col>
      <xdr:colOff>190500</xdr:colOff>
      <xdr:row>24</xdr:row>
      <xdr:rowOff>9525</xdr:rowOff>
    </xdr:to>
    <xdr:sp macro="" textlink="">
      <xdr:nvSpPr>
        <xdr:cNvPr id="96572" name="Line 8"/>
        <xdr:cNvSpPr>
          <a:spLocks noChangeShapeType="1"/>
        </xdr:cNvSpPr>
      </xdr:nvSpPr>
      <xdr:spPr bwMode="auto">
        <a:xfrm>
          <a:off x="7858125" y="36099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228600</xdr:colOff>
      <xdr:row>2</xdr:row>
      <xdr:rowOff>0</xdr:rowOff>
    </xdr:from>
    <xdr:to>
      <xdr:col>28</xdr:col>
      <xdr:colOff>228600</xdr:colOff>
      <xdr:row>2</xdr:row>
      <xdr:rowOff>142875</xdr:rowOff>
    </xdr:to>
    <xdr:sp macro="" textlink="">
      <xdr:nvSpPr>
        <xdr:cNvPr id="96573" name="Line 1"/>
        <xdr:cNvSpPr>
          <a:spLocks noChangeShapeType="1"/>
        </xdr:cNvSpPr>
      </xdr:nvSpPr>
      <xdr:spPr bwMode="auto">
        <a:xfrm>
          <a:off x="11515725" y="7524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1</xdr:row>
      <xdr:rowOff>228600</xdr:rowOff>
    </xdr:from>
    <xdr:to>
      <xdr:col>30</xdr:col>
      <xdr:colOff>190500</xdr:colOff>
      <xdr:row>6</xdr:row>
      <xdr:rowOff>142875</xdr:rowOff>
    </xdr:to>
    <xdr:sp macro="" textlink="">
      <xdr:nvSpPr>
        <xdr:cNvPr id="96574" name="Line 2"/>
        <xdr:cNvSpPr>
          <a:spLocks noChangeShapeType="1"/>
        </xdr:cNvSpPr>
      </xdr:nvSpPr>
      <xdr:spPr bwMode="auto">
        <a:xfrm>
          <a:off x="11515725" y="7524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190500</xdr:colOff>
      <xdr:row>2</xdr:row>
      <xdr:rowOff>0</xdr:rowOff>
    </xdr:from>
    <xdr:to>
      <xdr:col>32</xdr:col>
      <xdr:colOff>190500</xdr:colOff>
      <xdr:row>10</xdr:row>
      <xdr:rowOff>0</xdr:rowOff>
    </xdr:to>
    <xdr:sp macro="" textlink="">
      <xdr:nvSpPr>
        <xdr:cNvPr id="96575" name="Line 3"/>
        <xdr:cNvSpPr>
          <a:spLocks noChangeShapeType="1"/>
        </xdr:cNvSpPr>
      </xdr:nvSpPr>
      <xdr:spPr bwMode="auto">
        <a:xfrm>
          <a:off x="11515725" y="7524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228600</xdr:colOff>
      <xdr:row>12</xdr:row>
      <xdr:rowOff>9525</xdr:rowOff>
    </xdr:from>
    <xdr:to>
      <xdr:col>28</xdr:col>
      <xdr:colOff>228600</xdr:colOff>
      <xdr:row>13</xdr:row>
      <xdr:rowOff>142875</xdr:rowOff>
    </xdr:to>
    <xdr:sp macro="" textlink="">
      <xdr:nvSpPr>
        <xdr:cNvPr id="96576" name="Line 5"/>
        <xdr:cNvSpPr>
          <a:spLocks noChangeShapeType="1"/>
        </xdr:cNvSpPr>
      </xdr:nvSpPr>
      <xdr:spPr bwMode="auto">
        <a:xfrm>
          <a:off x="11515725" y="20955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11</xdr:row>
      <xdr:rowOff>228600</xdr:rowOff>
    </xdr:from>
    <xdr:to>
      <xdr:col>30</xdr:col>
      <xdr:colOff>190500</xdr:colOff>
      <xdr:row>16</xdr:row>
      <xdr:rowOff>142875</xdr:rowOff>
    </xdr:to>
    <xdr:sp macro="" textlink="">
      <xdr:nvSpPr>
        <xdr:cNvPr id="96577" name="Line 6"/>
        <xdr:cNvSpPr>
          <a:spLocks noChangeShapeType="1"/>
        </xdr:cNvSpPr>
      </xdr:nvSpPr>
      <xdr:spPr bwMode="auto">
        <a:xfrm>
          <a:off x="11515725" y="208597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190500</xdr:colOff>
      <xdr:row>12</xdr:row>
      <xdr:rowOff>9525</xdr:rowOff>
    </xdr:from>
    <xdr:to>
      <xdr:col>32</xdr:col>
      <xdr:colOff>190500</xdr:colOff>
      <xdr:row>19</xdr:row>
      <xdr:rowOff>0</xdr:rowOff>
    </xdr:to>
    <xdr:sp macro="" textlink="">
      <xdr:nvSpPr>
        <xdr:cNvPr id="96578" name="Line 7"/>
        <xdr:cNvSpPr>
          <a:spLocks noChangeShapeType="1"/>
        </xdr:cNvSpPr>
      </xdr:nvSpPr>
      <xdr:spPr bwMode="auto">
        <a:xfrm>
          <a:off x="11515725" y="20955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190500</xdr:colOff>
      <xdr:row>23</xdr:row>
      <xdr:rowOff>0</xdr:rowOff>
    </xdr:from>
    <xdr:to>
      <xdr:col>28</xdr:col>
      <xdr:colOff>190500</xdr:colOff>
      <xdr:row>24</xdr:row>
      <xdr:rowOff>9525</xdr:rowOff>
    </xdr:to>
    <xdr:sp macro="" textlink="">
      <xdr:nvSpPr>
        <xdr:cNvPr id="96579" name="Line 8"/>
        <xdr:cNvSpPr>
          <a:spLocks noChangeShapeType="1"/>
        </xdr:cNvSpPr>
      </xdr:nvSpPr>
      <xdr:spPr bwMode="auto">
        <a:xfrm>
          <a:off x="11515725" y="36099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42</xdr:col>
      <xdr:colOff>228600</xdr:colOff>
      <xdr:row>2</xdr:row>
      <xdr:rowOff>0</xdr:rowOff>
    </xdr:from>
    <xdr:to>
      <xdr:col>42</xdr:col>
      <xdr:colOff>228600</xdr:colOff>
      <xdr:row>2</xdr:row>
      <xdr:rowOff>142875</xdr:rowOff>
    </xdr:to>
    <xdr:sp macro="" textlink="">
      <xdr:nvSpPr>
        <xdr:cNvPr id="96580" name="Line 1"/>
        <xdr:cNvSpPr>
          <a:spLocks noChangeShapeType="1"/>
        </xdr:cNvSpPr>
      </xdr:nvSpPr>
      <xdr:spPr bwMode="auto">
        <a:xfrm>
          <a:off x="15173325" y="7524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44</xdr:col>
      <xdr:colOff>190500</xdr:colOff>
      <xdr:row>1</xdr:row>
      <xdr:rowOff>228600</xdr:rowOff>
    </xdr:from>
    <xdr:to>
      <xdr:col>44</xdr:col>
      <xdr:colOff>190500</xdr:colOff>
      <xdr:row>6</xdr:row>
      <xdr:rowOff>142875</xdr:rowOff>
    </xdr:to>
    <xdr:sp macro="" textlink="">
      <xdr:nvSpPr>
        <xdr:cNvPr id="96581" name="Line 2"/>
        <xdr:cNvSpPr>
          <a:spLocks noChangeShapeType="1"/>
        </xdr:cNvSpPr>
      </xdr:nvSpPr>
      <xdr:spPr bwMode="auto">
        <a:xfrm>
          <a:off x="15173325" y="7524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46</xdr:col>
      <xdr:colOff>190500</xdr:colOff>
      <xdr:row>2</xdr:row>
      <xdr:rowOff>0</xdr:rowOff>
    </xdr:from>
    <xdr:to>
      <xdr:col>46</xdr:col>
      <xdr:colOff>190500</xdr:colOff>
      <xdr:row>10</xdr:row>
      <xdr:rowOff>0</xdr:rowOff>
    </xdr:to>
    <xdr:sp macro="" textlink="">
      <xdr:nvSpPr>
        <xdr:cNvPr id="96582" name="Line 3"/>
        <xdr:cNvSpPr>
          <a:spLocks noChangeShapeType="1"/>
        </xdr:cNvSpPr>
      </xdr:nvSpPr>
      <xdr:spPr bwMode="auto">
        <a:xfrm>
          <a:off x="15173325" y="7524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42</xdr:col>
      <xdr:colOff>228600</xdr:colOff>
      <xdr:row>12</xdr:row>
      <xdr:rowOff>9525</xdr:rowOff>
    </xdr:from>
    <xdr:to>
      <xdr:col>42</xdr:col>
      <xdr:colOff>228600</xdr:colOff>
      <xdr:row>13</xdr:row>
      <xdr:rowOff>142875</xdr:rowOff>
    </xdr:to>
    <xdr:sp macro="" textlink="">
      <xdr:nvSpPr>
        <xdr:cNvPr id="96583" name="Line 5"/>
        <xdr:cNvSpPr>
          <a:spLocks noChangeShapeType="1"/>
        </xdr:cNvSpPr>
      </xdr:nvSpPr>
      <xdr:spPr bwMode="auto">
        <a:xfrm>
          <a:off x="15173325" y="20955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44</xdr:col>
      <xdr:colOff>190500</xdr:colOff>
      <xdr:row>11</xdr:row>
      <xdr:rowOff>228600</xdr:rowOff>
    </xdr:from>
    <xdr:to>
      <xdr:col>44</xdr:col>
      <xdr:colOff>190500</xdr:colOff>
      <xdr:row>16</xdr:row>
      <xdr:rowOff>142875</xdr:rowOff>
    </xdr:to>
    <xdr:sp macro="" textlink="">
      <xdr:nvSpPr>
        <xdr:cNvPr id="96584" name="Line 6"/>
        <xdr:cNvSpPr>
          <a:spLocks noChangeShapeType="1"/>
        </xdr:cNvSpPr>
      </xdr:nvSpPr>
      <xdr:spPr bwMode="auto">
        <a:xfrm>
          <a:off x="15173325" y="208597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46</xdr:col>
      <xdr:colOff>190500</xdr:colOff>
      <xdr:row>12</xdr:row>
      <xdr:rowOff>9525</xdr:rowOff>
    </xdr:from>
    <xdr:to>
      <xdr:col>46</xdr:col>
      <xdr:colOff>190500</xdr:colOff>
      <xdr:row>19</xdr:row>
      <xdr:rowOff>0</xdr:rowOff>
    </xdr:to>
    <xdr:sp macro="" textlink="">
      <xdr:nvSpPr>
        <xdr:cNvPr id="96585" name="Line 7"/>
        <xdr:cNvSpPr>
          <a:spLocks noChangeShapeType="1"/>
        </xdr:cNvSpPr>
      </xdr:nvSpPr>
      <xdr:spPr bwMode="auto">
        <a:xfrm>
          <a:off x="15173325" y="20955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42</xdr:col>
      <xdr:colOff>190500</xdr:colOff>
      <xdr:row>23</xdr:row>
      <xdr:rowOff>0</xdr:rowOff>
    </xdr:from>
    <xdr:to>
      <xdr:col>42</xdr:col>
      <xdr:colOff>190500</xdr:colOff>
      <xdr:row>24</xdr:row>
      <xdr:rowOff>9525</xdr:rowOff>
    </xdr:to>
    <xdr:sp macro="" textlink="">
      <xdr:nvSpPr>
        <xdr:cNvPr id="96586" name="Line 8"/>
        <xdr:cNvSpPr>
          <a:spLocks noChangeShapeType="1"/>
        </xdr:cNvSpPr>
      </xdr:nvSpPr>
      <xdr:spPr bwMode="auto">
        <a:xfrm>
          <a:off x="15173325" y="36099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56</xdr:col>
      <xdr:colOff>228600</xdr:colOff>
      <xdr:row>2</xdr:row>
      <xdr:rowOff>0</xdr:rowOff>
    </xdr:from>
    <xdr:to>
      <xdr:col>56</xdr:col>
      <xdr:colOff>228600</xdr:colOff>
      <xdr:row>2</xdr:row>
      <xdr:rowOff>142875</xdr:rowOff>
    </xdr:to>
    <xdr:sp macro="" textlink="">
      <xdr:nvSpPr>
        <xdr:cNvPr id="96587" name="Line 1"/>
        <xdr:cNvSpPr>
          <a:spLocks noChangeShapeType="1"/>
        </xdr:cNvSpPr>
      </xdr:nvSpPr>
      <xdr:spPr bwMode="auto">
        <a:xfrm>
          <a:off x="18830925" y="7524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58</xdr:col>
      <xdr:colOff>190500</xdr:colOff>
      <xdr:row>1</xdr:row>
      <xdr:rowOff>228600</xdr:rowOff>
    </xdr:from>
    <xdr:to>
      <xdr:col>58</xdr:col>
      <xdr:colOff>190500</xdr:colOff>
      <xdr:row>6</xdr:row>
      <xdr:rowOff>142875</xdr:rowOff>
    </xdr:to>
    <xdr:sp macro="" textlink="">
      <xdr:nvSpPr>
        <xdr:cNvPr id="96588" name="Line 2"/>
        <xdr:cNvSpPr>
          <a:spLocks noChangeShapeType="1"/>
        </xdr:cNvSpPr>
      </xdr:nvSpPr>
      <xdr:spPr bwMode="auto">
        <a:xfrm>
          <a:off x="18830925" y="7524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60</xdr:col>
      <xdr:colOff>190500</xdr:colOff>
      <xdr:row>2</xdr:row>
      <xdr:rowOff>0</xdr:rowOff>
    </xdr:from>
    <xdr:to>
      <xdr:col>60</xdr:col>
      <xdr:colOff>190500</xdr:colOff>
      <xdr:row>10</xdr:row>
      <xdr:rowOff>0</xdr:rowOff>
    </xdr:to>
    <xdr:sp macro="" textlink="">
      <xdr:nvSpPr>
        <xdr:cNvPr id="96589" name="Line 3"/>
        <xdr:cNvSpPr>
          <a:spLocks noChangeShapeType="1"/>
        </xdr:cNvSpPr>
      </xdr:nvSpPr>
      <xdr:spPr bwMode="auto">
        <a:xfrm>
          <a:off x="18830925" y="7524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56</xdr:col>
      <xdr:colOff>228600</xdr:colOff>
      <xdr:row>12</xdr:row>
      <xdr:rowOff>9525</xdr:rowOff>
    </xdr:from>
    <xdr:to>
      <xdr:col>56</xdr:col>
      <xdr:colOff>228600</xdr:colOff>
      <xdr:row>13</xdr:row>
      <xdr:rowOff>142875</xdr:rowOff>
    </xdr:to>
    <xdr:sp macro="" textlink="">
      <xdr:nvSpPr>
        <xdr:cNvPr id="96590" name="Line 5"/>
        <xdr:cNvSpPr>
          <a:spLocks noChangeShapeType="1"/>
        </xdr:cNvSpPr>
      </xdr:nvSpPr>
      <xdr:spPr bwMode="auto">
        <a:xfrm>
          <a:off x="18830925" y="20955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58</xdr:col>
      <xdr:colOff>190500</xdr:colOff>
      <xdr:row>11</xdr:row>
      <xdr:rowOff>228600</xdr:rowOff>
    </xdr:from>
    <xdr:to>
      <xdr:col>58</xdr:col>
      <xdr:colOff>190500</xdr:colOff>
      <xdr:row>16</xdr:row>
      <xdr:rowOff>142875</xdr:rowOff>
    </xdr:to>
    <xdr:sp macro="" textlink="">
      <xdr:nvSpPr>
        <xdr:cNvPr id="96591" name="Line 6"/>
        <xdr:cNvSpPr>
          <a:spLocks noChangeShapeType="1"/>
        </xdr:cNvSpPr>
      </xdr:nvSpPr>
      <xdr:spPr bwMode="auto">
        <a:xfrm>
          <a:off x="18830925" y="208597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60</xdr:col>
      <xdr:colOff>190500</xdr:colOff>
      <xdr:row>12</xdr:row>
      <xdr:rowOff>9525</xdr:rowOff>
    </xdr:from>
    <xdr:to>
      <xdr:col>60</xdr:col>
      <xdr:colOff>190500</xdr:colOff>
      <xdr:row>19</xdr:row>
      <xdr:rowOff>0</xdr:rowOff>
    </xdr:to>
    <xdr:sp macro="" textlink="">
      <xdr:nvSpPr>
        <xdr:cNvPr id="96592" name="Line 7"/>
        <xdr:cNvSpPr>
          <a:spLocks noChangeShapeType="1"/>
        </xdr:cNvSpPr>
      </xdr:nvSpPr>
      <xdr:spPr bwMode="auto">
        <a:xfrm>
          <a:off x="18830925" y="20955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56</xdr:col>
      <xdr:colOff>190500</xdr:colOff>
      <xdr:row>23</xdr:row>
      <xdr:rowOff>0</xdr:rowOff>
    </xdr:from>
    <xdr:to>
      <xdr:col>56</xdr:col>
      <xdr:colOff>190500</xdr:colOff>
      <xdr:row>24</xdr:row>
      <xdr:rowOff>9525</xdr:rowOff>
    </xdr:to>
    <xdr:sp macro="" textlink="">
      <xdr:nvSpPr>
        <xdr:cNvPr id="96593" name="Line 8"/>
        <xdr:cNvSpPr>
          <a:spLocks noChangeShapeType="1"/>
        </xdr:cNvSpPr>
      </xdr:nvSpPr>
      <xdr:spPr bwMode="auto">
        <a:xfrm>
          <a:off x="18830925" y="36099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9525</xdr:colOff>
      <xdr:row>0</xdr:row>
      <xdr:rowOff>57150</xdr:rowOff>
    </xdr:from>
    <xdr:to>
      <xdr:col>8</xdr:col>
      <xdr:colOff>0</xdr:colOff>
      <xdr:row>0</xdr:row>
      <xdr:rowOff>514350</xdr:rowOff>
    </xdr:to>
    <xdr:pic>
      <xdr:nvPicPr>
        <xdr:cNvPr id="96594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57150"/>
          <a:ext cx="1238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9525</xdr:rowOff>
    </xdr:from>
    <xdr:to>
      <xdr:col>2</xdr:col>
      <xdr:colOff>228600</xdr:colOff>
      <xdr:row>6</xdr:row>
      <xdr:rowOff>142875</xdr:rowOff>
    </xdr:to>
    <xdr:sp macro="" textlink="">
      <xdr:nvSpPr>
        <xdr:cNvPr id="92409" name="Line 1"/>
        <xdr:cNvSpPr>
          <a:spLocks noChangeShapeType="1"/>
        </xdr:cNvSpPr>
      </xdr:nvSpPr>
      <xdr:spPr bwMode="auto">
        <a:xfrm>
          <a:off x="4181475" y="771525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</xdr:row>
      <xdr:rowOff>228600</xdr:rowOff>
    </xdr:from>
    <xdr:to>
      <xdr:col>3</xdr:col>
      <xdr:colOff>200025</xdr:colOff>
      <xdr:row>11</xdr:row>
      <xdr:rowOff>28575</xdr:rowOff>
    </xdr:to>
    <xdr:sp macro="" textlink="">
      <xdr:nvSpPr>
        <xdr:cNvPr id="92410" name="Line 2"/>
        <xdr:cNvSpPr>
          <a:spLocks noChangeShapeType="1"/>
        </xdr:cNvSpPr>
      </xdr:nvSpPr>
      <xdr:spPr bwMode="auto">
        <a:xfrm>
          <a:off x="4400550" y="762000"/>
          <a:ext cx="9525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19050</xdr:rowOff>
    </xdr:from>
    <xdr:to>
      <xdr:col>5</xdr:col>
      <xdr:colOff>190500</xdr:colOff>
      <xdr:row>16</xdr:row>
      <xdr:rowOff>38100</xdr:rowOff>
    </xdr:to>
    <xdr:sp macro="" textlink="">
      <xdr:nvSpPr>
        <xdr:cNvPr id="92411" name="Line 3"/>
        <xdr:cNvSpPr>
          <a:spLocks noChangeShapeType="1"/>
        </xdr:cNvSpPr>
      </xdr:nvSpPr>
      <xdr:spPr bwMode="auto">
        <a:xfrm>
          <a:off x="4829175" y="781050"/>
          <a:ext cx="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2</xdr:row>
      <xdr:rowOff>9525</xdr:rowOff>
    </xdr:from>
    <xdr:to>
      <xdr:col>7</xdr:col>
      <xdr:colOff>200025</xdr:colOff>
      <xdr:row>18</xdr:row>
      <xdr:rowOff>133350</xdr:rowOff>
    </xdr:to>
    <xdr:sp macro="" textlink="">
      <xdr:nvSpPr>
        <xdr:cNvPr id="92412" name="Line 7"/>
        <xdr:cNvSpPr>
          <a:spLocks noChangeShapeType="1"/>
        </xdr:cNvSpPr>
      </xdr:nvSpPr>
      <xdr:spPr bwMode="auto">
        <a:xfrm>
          <a:off x="5391150" y="771525"/>
          <a:ext cx="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25</xdr:row>
      <xdr:rowOff>0</xdr:rowOff>
    </xdr:to>
    <xdr:sp macro="" textlink="">
      <xdr:nvSpPr>
        <xdr:cNvPr id="92413" name="Line 8"/>
        <xdr:cNvSpPr>
          <a:spLocks noChangeShapeType="1"/>
        </xdr:cNvSpPr>
      </xdr:nvSpPr>
      <xdr:spPr bwMode="auto">
        <a:xfrm>
          <a:off x="4400550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25</xdr:row>
      <xdr:rowOff>0</xdr:rowOff>
    </xdr:to>
    <xdr:sp macro="" textlink="">
      <xdr:nvSpPr>
        <xdr:cNvPr id="92414" name="Line 10"/>
        <xdr:cNvSpPr>
          <a:spLocks noChangeShapeType="1"/>
        </xdr:cNvSpPr>
      </xdr:nvSpPr>
      <xdr:spPr bwMode="auto">
        <a:xfrm>
          <a:off x="4838700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25</xdr:row>
      <xdr:rowOff>0</xdr:rowOff>
    </xdr:to>
    <xdr:sp macro="" textlink="">
      <xdr:nvSpPr>
        <xdr:cNvPr id="92415" name="Line 11"/>
        <xdr:cNvSpPr>
          <a:spLocks noChangeShapeType="1"/>
        </xdr:cNvSpPr>
      </xdr:nvSpPr>
      <xdr:spPr bwMode="auto">
        <a:xfrm>
          <a:off x="5105400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228600</xdr:colOff>
      <xdr:row>2</xdr:row>
      <xdr:rowOff>9525</xdr:rowOff>
    </xdr:from>
    <xdr:to>
      <xdr:col>13</xdr:col>
      <xdr:colOff>228600</xdr:colOff>
      <xdr:row>6</xdr:row>
      <xdr:rowOff>142875</xdr:rowOff>
    </xdr:to>
    <xdr:sp macro="" textlink="">
      <xdr:nvSpPr>
        <xdr:cNvPr id="92416" name="Line 1"/>
        <xdr:cNvSpPr>
          <a:spLocks noChangeShapeType="1"/>
        </xdr:cNvSpPr>
      </xdr:nvSpPr>
      <xdr:spPr bwMode="auto">
        <a:xfrm>
          <a:off x="7400925" y="771525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1</xdr:row>
      <xdr:rowOff>228600</xdr:rowOff>
    </xdr:from>
    <xdr:to>
      <xdr:col>14</xdr:col>
      <xdr:colOff>200025</xdr:colOff>
      <xdr:row>11</xdr:row>
      <xdr:rowOff>28575</xdr:rowOff>
    </xdr:to>
    <xdr:sp macro="" textlink="">
      <xdr:nvSpPr>
        <xdr:cNvPr id="92417" name="Line 2"/>
        <xdr:cNvSpPr>
          <a:spLocks noChangeShapeType="1"/>
        </xdr:cNvSpPr>
      </xdr:nvSpPr>
      <xdr:spPr bwMode="auto">
        <a:xfrm>
          <a:off x="7400925" y="762000"/>
          <a:ext cx="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2</xdr:row>
      <xdr:rowOff>19050</xdr:rowOff>
    </xdr:from>
    <xdr:to>
      <xdr:col>16</xdr:col>
      <xdr:colOff>190500</xdr:colOff>
      <xdr:row>16</xdr:row>
      <xdr:rowOff>38100</xdr:rowOff>
    </xdr:to>
    <xdr:sp macro="" textlink="">
      <xdr:nvSpPr>
        <xdr:cNvPr id="92418" name="Line 3"/>
        <xdr:cNvSpPr>
          <a:spLocks noChangeShapeType="1"/>
        </xdr:cNvSpPr>
      </xdr:nvSpPr>
      <xdr:spPr bwMode="auto">
        <a:xfrm>
          <a:off x="7400925" y="781050"/>
          <a:ext cx="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200025</xdr:colOff>
      <xdr:row>2</xdr:row>
      <xdr:rowOff>9525</xdr:rowOff>
    </xdr:from>
    <xdr:to>
      <xdr:col>18</xdr:col>
      <xdr:colOff>200025</xdr:colOff>
      <xdr:row>18</xdr:row>
      <xdr:rowOff>133350</xdr:rowOff>
    </xdr:to>
    <xdr:sp macro="" textlink="">
      <xdr:nvSpPr>
        <xdr:cNvPr id="92419" name="Line 7"/>
        <xdr:cNvSpPr>
          <a:spLocks noChangeShapeType="1"/>
        </xdr:cNvSpPr>
      </xdr:nvSpPr>
      <xdr:spPr bwMode="auto">
        <a:xfrm>
          <a:off x="7400925" y="771525"/>
          <a:ext cx="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24</xdr:row>
      <xdr:rowOff>0</xdr:rowOff>
    </xdr:from>
    <xdr:to>
      <xdr:col>14</xdr:col>
      <xdr:colOff>190500</xdr:colOff>
      <xdr:row>25</xdr:row>
      <xdr:rowOff>0</xdr:rowOff>
    </xdr:to>
    <xdr:sp macro="" textlink="">
      <xdr:nvSpPr>
        <xdr:cNvPr id="92420" name="Line 8"/>
        <xdr:cNvSpPr>
          <a:spLocks noChangeShapeType="1"/>
        </xdr:cNvSpPr>
      </xdr:nvSpPr>
      <xdr:spPr bwMode="auto">
        <a:xfrm>
          <a:off x="7400925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200025</xdr:colOff>
      <xdr:row>24</xdr:row>
      <xdr:rowOff>0</xdr:rowOff>
    </xdr:from>
    <xdr:to>
      <xdr:col>16</xdr:col>
      <xdr:colOff>200025</xdr:colOff>
      <xdr:row>25</xdr:row>
      <xdr:rowOff>0</xdr:rowOff>
    </xdr:to>
    <xdr:sp macro="" textlink="">
      <xdr:nvSpPr>
        <xdr:cNvPr id="92421" name="Line 10"/>
        <xdr:cNvSpPr>
          <a:spLocks noChangeShapeType="1"/>
        </xdr:cNvSpPr>
      </xdr:nvSpPr>
      <xdr:spPr bwMode="auto">
        <a:xfrm>
          <a:off x="7400925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85725</xdr:colOff>
      <xdr:row>24</xdr:row>
      <xdr:rowOff>0</xdr:rowOff>
    </xdr:from>
    <xdr:to>
      <xdr:col>17</xdr:col>
      <xdr:colOff>85725</xdr:colOff>
      <xdr:row>25</xdr:row>
      <xdr:rowOff>0</xdr:rowOff>
    </xdr:to>
    <xdr:sp macro="" textlink="">
      <xdr:nvSpPr>
        <xdr:cNvPr id="92422" name="Line 11"/>
        <xdr:cNvSpPr>
          <a:spLocks noChangeShapeType="1"/>
        </xdr:cNvSpPr>
      </xdr:nvSpPr>
      <xdr:spPr bwMode="auto">
        <a:xfrm>
          <a:off x="7400925" y="32385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123825</xdr:colOff>
      <xdr:row>0</xdr:row>
      <xdr:rowOff>57150</xdr:rowOff>
    </xdr:from>
    <xdr:to>
      <xdr:col>7</xdr:col>
      <xdr:colOff>371475</xdr:colOff>
      <xdr:row>0</xdr:row>
      <xdr:rowOff>514350</xdr:rowOff>
    </xdr:to>
    <xdr:pic>
      <xdr:nvPicPr>
        <xdr:cNvPr id="92423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102425" name="Line 2"/>
        <xdr:cNvSpPr>
          <a:spLocks noChangeShapeType="1"/>
        </xdr:cNvSpPr>
      </xdr:nvSpPr>
      <xdr:spPr bwMode="auto">
        <a:xfrm>
          <a:off x="43719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9525</xdr:rowOff>
    </xdr:from>
    <xdr:to>
      <xdr:col>8</xdr:col>
      <xdr:colOff>85725</xdr:colOff>
      <xdr:row>12</xdr:row>
      <xdr:rowOff>9525</xdr:rowOff>
    </xdr:to>
    <xdr:sp macro="" textlink="">
      <xdr:nvSpPr>
        <xdr:cNvPr id="102426" name="Line 3"/>
        <xdr:cNvSpPr>
          <a:spLocks noChangeShapeType="1"/>
        </xdr:cNvSpPr>
      </xdr:nvSpPr>
      <xdr:spPr bwMode="auto">
        <a:xfrm>
          <a:off x="4876800" y="76200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9</xdr:row>
      <xdr:rowOff>0</xdr:rowOff>
    </xdr:to>
    <xdr:sp macro="" textlink="">
      <xdr:nvSpPr>
        <xdr:cNvPr id="102427" name="Line 4"/>
        <xdr:cNvSpPr>
          <a:spLocks noChangeShapeType="1"/>
        </xdr:cNvSpPr>
      </xdr:nvSpPr>
      <xdr:spPr bwMode="auto">
        <a:xfrm>
          <a:off x="46196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102428" name="Line 5"/>
        <xdr:cNvSpPr>
          <a:spLocks noChangeShapeType="1"/>
        </xdr:cNvSpPr>
      </xdr:nvSpPr>
      <xdr:spPr bwMode="auto">
        <a:xfrm>
          <a:off x="51339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9525</xdr:rowOff>
    </xdr:from>
    <xdr:to>
      <xdr:col>10</xdr:col>
      <xdr:colOff>104775</xdr:colOff>
      <xdr:row>21</xdr:row>
      <xdr:rowOff>0</xdr:rowOff>
    </xdr:to>
    <xdr:sp macro="" textlink="">
      <xdr:nvSpPr>
        <xdr:cNvPr id="102429" name="Line 6"/>
        <xdr:cNvSpPr>
          <a:spLocks noChangeShapeType="1"/>
        </xdr:cNvSpPr>
      </xdr:nvSpPr>
      <xdr:spPr bwMode="auto">
        <a:xfrm>
          <a:off x="5410200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9525</xdr:rowOff>
    </xdr:from>
    <xdr:to>
      <xdr:col>12</xdr:col>
      <xdr:colOff>95250</xdr:colOff>
      <xdr:row>39</xdr:row>
      <xdr:rowOff>0</xdr:rowOff>
    </xdr:to>
    <xdr:sp macro="" textlink="">
      <xdr:nvSpPr>
        <xdr:cNvPr id="102430" name="Line 7"/>
        <xdr:cNvSpPr>
          <a:spLocks noChangeShapeType="1"/>
        </xdr:cNvSpPr>
      </xdr:nvSpPr>
      <xdr:spPr bwMode="auto">
        <a:xfrm>
          <a:off x="5915025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9525</xdr:rowOff>
    </xdr:from>
    <xdr:to>
      <xdr:col>13</xdr:col>
      <xdr:colOff>104775</xdr:colOff>
      <xdr:row>41</xdr:row>
      <xdr:rowOff>152400</xdr:rowOff>
    </xdr:to>
    <xdr:sp macro="" textlink="">
      <xdr:nvSpPr>
        <xdr:cNvPr id="102431" name="Line 8"/>
        <xdr:cNvSpPr>
          <a:spLocks noChangeShapeType="1"/>
        </xdr:cNvSpPr>
      </xdr:nvSpPr>
      <xdr:spPr bwMode="auto">
        <a:xfrm>
          <a:off x="6181725" y="762000"/>
          <a:ext cx="0" cy="281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30</xdr:row>
      <xdr:rowOff>19050</xdr:rowOff>
    </xdr:to>
    <xdr:sp macro="" textlink="">
      <xdr:nvSpPr>
        <xdr:cNvPr id="102432" name="Line 9"/>
        <xdr:cNvSpPr>
          <a:spLocks noChangeShapeType="1"/>
        </xdr:cNvSpPr>
      </xdr:nvSpPr>
      <xdr:spPr bwMode="auto">
        <a:xfrm>
          <a:off x="5648325" y="762000"/>
          <a:ext cx="0" cy="2114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104775</xdr:colOff>
      <xdr:row>47</xdr:row>
      <xdr:rowOff>152400</xdr:rowOff>
    </xdr:to>
    <xdr:sp macro="" textlink="">
      <xdr:nvSpPr>
        <xdr:cNvPr id="102433" name="Line 10"/>
        <xdr:cNvSpPr>
          <a:spLocks noChangeShapeType="1"/>
        </xdr:cNvSpPr>
      </xdr:nvSpPr>
      <xdr:spPr bwMode="auto">
        <a:xfrm>
          <a:off x="6438900" y="762000"/>
          <a:ext cx="0" cy="320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95250</xdr:colOff>
      <xdr:row>2</xdr:row>
      <xdr:rowOff>9525</xdr:rowOff>
    </xdr:from>
    <xdr:to>
      <xdr:col>16</xdr:col>
      <xdr:colOff>95250</xdr:colOff>
      <xdr:row>54</xdr:row>
      <xdr:rowOff>0</xdr:rowOff>
    </xdr:to>
    <xdr:sp macro="" textlink="">
      <xdr:nvSpPr>
        <xdr:cNvPr id="102434" name="Line 11"/>
        <xdr:cNvSpPr>
          <a:spLocks noChangeShapeType="1"/>
        </xdr:cNvSpPr>
      </xdr:nvSpPr>
      <xdr:spPr bwMode="auto">
        <a:xfrm>
          <a:off x="6943725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104775</xdr:colOff>
      <xdr:row>2</xdr:row>
      <xdr:rowOff>9525</xdr:rowOff>
    </xdr:from>
    <xdr:to>
      <xdr:col>18</xdr:col>
      <xdr:colOff>104775</xdr:colOff>
      <xdr:row>61</xdr:row>
      <xdr:rowOff>9525</xdr:rowOff>
    </xdr:to>
    <xdr:sp macro="" textlink="">
      <xdr:nvSpPr>
        <xdr:cNvPr id="102435" name="Line 12"/>
        <xdr:cNvSpPr>
          <a:spLocks noChangeShapeType="1"/>
        </xdr:cNvSpPr>
      </xdr:nvSpPr>
      <xdr:spPr bwMode="auto">
        <a:xfrm>
          <a:off x="7381875" y="762000"/>
          <a:ext cx="0" cy="439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2</xdr:row>
      <xdr:rowOff>0</xdr:rowOff>
    </xdr:from>
    <xdr:to>
      <xdr:col>15</xdr:col>
      <xdr:colOff>85725</xdr:colOff>
      <xdr:row>50</xdr:row>
      <xdr:rowOff>142875</xdr:rowOff>
    </xdr:to>
    <xdr:sp macro="" textlink="">
      <xdr:nvSpPr>
        <xdr:cNvPr id="102436" name="Line 13"/>
        <xdr:cNvSpPr>
          <a:spLocks noChangeShapeType="1"/>
        </xdr:cNvSpPr>
      </xdr:nvSpPr>
      <xdr:spPr bwMode="auto">
        <a:xfrm>
          <a:off x="6677025" y="762000"/>
          <a:ext cx="0" cy="3571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9525</xdr:rowOff>
    </xdr:from>
    <xdr:to>
      <xdr:col>27</xdr:col>
      <xdr:colOff>104775</xdr:colOff>
      <xdr:row>3</xdr:row>
      <xdr:rowOff>0</xdr:rowOff>
    </xdr:to>
    <xdr:sp macro="" textlink="">
      <xdr:nvSpPr>
        <xdr:cNvPr id="102437" name="Line 1"/>
        <xdr:cNvSpPr>
          <a:spLocks noChangeShapeType="1"/>
        </xdr:cNvSpPr>
      </xdr:nvSpPr>
      <xdr:spPr bwMode="auto">
        <a:xfrm>
          <a:off x="997267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95250</xdr:colOff>
      <xdr:row>2</xdr:row>
      <xdr:rowOff>9525</xdr:rowOff>
    </xdr:from>
    <xdr:to>
      <xdr:col>29</xdr:col>
      <xdr:colOff>95250</xdr:colOff>
      <xdr:row>5</xdr:row>
      <xdr:rowOff>0</xdr:rowOff>
    </xdr:to>
    <xdr:sp macro="" textlink="">
      <xdr:nvSpPr>
        <xdr:cNvPr id="102438" name="Line 2"/>
        <xdr:cNvSpPr>
          <a:spLocks noChangeShapeType="1"/>
        </xdr:cNvSpPr>
      </xdr:nvSpPr>
      <xdr:spPr bwMode="auto">
        <a:xfrm>
          <a:off x="9972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9525</xdr:rowOff>
    </xdr:from>
    <xdr:to>
      <xdr:col>33</xdr:col>
      <xdr:colOff>85725</xdr:colOff>
      <xdr:row>12</xdr:row>
      <xdr:rowOff>9525</xdr:rowOff>
    </xdr:to>
    <xdr:sp macro="" textlink="">
      <xdr:nvSpPr>
        <xdr:cNvPr id="102439" name="Line 3"/>
        <xdr:cNvSpPr>
          <a:spLocks noChangeShapeType="1"/>
        </xdr:cNvSpPr>
      </xdr:nvSpPr>
      <xdr:spPr bwMode="auto">
        <a:xfrm>
          <a:off x="9972675" y="76200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85725</xdr:colOff>
      <xdr:row>2</xdr:row>
      <xdr:rowOff>9525</xdr:rowOff>
    </xdr:from>
    <xdr:to>
      <xdr:col>31</xdr:col>
      <xdr:colOff>85725</xdr:colOff>
      <xdr:row>9</xdr:row>
      <xdr:rowOff>0</xdr:rowOff>
    </xdr:to>
    <xdr:sp macro="" textlink="">
      <xdr:nvSpPr>
        <xdr:cNvPr id="102440" name="Line 4"/>
        <xdr:cNvSpPr>
          <a:spLocks noChangeShapeType="1"/>
        </xdr:cNvSpPr>
      </xdr:nvSpPr>
      <xdr:spPr bwMode="auto">
        <a:xfrm>
          <a:off x="997267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85725</xdr:colOff>
      <xdr:row>2</xdr:row>
      <xdr:rowOff>9525</xdr:rowOff>
    </xdr:from>
    <xdr:to>
      <xdr:col>35</xdr:col>
      <xdr:colOff>85725</xdr:colOff>
      <xdr:row>15</xdr:row>
      <xdr:rowOff>9525</xdr:rowOff>
    </xdr:to>
    <xdr:sp macro="" textlink="">
      <xdr:nvSpPr>
        <xdr:cNvPr id="102441" name="Line 5"/>
        <xdr:cNvSpPr>
          <a:spLocks noChangeShapeType="1"/>
        </xdr:cNvSpPr>
      </xdr:nvSpPr>
      <xdr:spPr bwMode="auto">
        <a:xfrm>
          <a:off x="99726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9525</xdr:rowOff>
    </xdr:from>
    <xdr:to>
      <xdr:col>37</xdr:col>
      <xdr:colOff>104775</xdr:colOff>
      <xdr:row>21</xdr:row>
      <xdr:rowOff>0</xdr:rowOff>
    </xdr:to>
    <xdr:sp macro="" textlink="">
      <xdr:nvSpPr>
        <xdr:cNvPr id="102442" name="Line 6"/>
        <xdr:cNvSpPr>
          <a:spLocks noChangeShapeType="1"/>
        </xdr:cNvSpPr>
      </xdr:nvSpPr>
      <xdr:spPr bwMode="auto">
        <a:xfrm>
          <a:off x="9972675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95250</xdr:colOff>
      <xdr:row>2</xdr:row>
      <xdr:rowOff>9525</xdr:rowOff>
    </xdr:from>
    <xdr:to>
      <xdr:col>41</xdr:col>
      <xdr:colOff>95250</xdr:colOff>
      <xdr:row>39</xdr:row>
      <xdr:rowOff>0</xdr:rowOff>
    </xdr:to>
    <xdr:sp macro="" textlink="">
      <xdr:nvSpPr>
        <xdr:cNvPr id="102443" name="Line 7"/>
        <xdr:cNvSpPr>
          <a:spLocks noChangeShapeType="1"/>
        </xdr:cNvSpPr>
      </xdr:nvSpPr>
      <xdr:spPr bwMode="auto">
        <a:xfrm>
          <a:off x="9972675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43</xdr:col>
      <xdr:colOff>104775</xdr:colOff>
      <xdr:row>2</xdr:row>
      <xdr:rowOff>9525</xdr:rowOff>
    </xdr:from>
    <xdr:to>
      <xdr:col>43</xdr:col>
      <xdr:colOff>104775</xdr:colOff>
      <xdr:row>41</xdr:row>
      <xdr:rowOff>152400</xdr:rowOff>
    </xdr:to>
    <xdr:sp macro="" textlink="">
      <xdr:nvSpPr>
        <xdr:cNvPr id="102444" name="Line 8"/>
        <xdr:cNvSpPr>
          <a:spLocks noChangeShapeType="1"/>
        </xdr:cNvSpPr>
      </xdr:nvSpPr>
      <xdr:spPr bwMode="auto">
        <a:xfrm>
          <a:off x="9972675" y="762000"/>
          <a:ext cx="0" cy="281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85725</xdr:colOff>
      <xdr:row>2</xdr:row>
      <xdr:rowOff>0</xdr:rowOff>
    </xdr:from>
    <xdr:to>
      <xdr:col>39</xdr:col>
      <xdr:colOff>85725</xdr:colOff>
      <xdr:row>30</xdr:row>
      <xdr:rowOff>19050</xdr:rowOff>
    </xdr:to>
    <xdr:sp macro="" textlink="">
      <xdr:nvSpPr>
        <xdr:cNvPr id="102445" name="Line 9"/>
        <xdr:cNvSpPr>
          <a:spLocks noChangeShapeType="1"/>
        </xdr:cNvSpPr>
      </xdr:nvSpPr>
      <xdr:spPr bwMode="auto">
        <a:xfrm>
          <a:off x="9972675" y="762000"/>
          <a:ext cx="0" cy="2114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45</xdr:col>
      <xdr:colOff>104775</xdr:colOff>
      <xdr:row>2</xdr:row>
      <xdr:rowOff>9525</xdr:rowOff>
    </xdr:from>
    <xdr:to>
      <xdr:col>45</xdr:col>
      <xdr:colOff>104775</xdr:colOff>
      <xdr:row>47</xdr:row>
      <xdr:rowOff>152400</xdr:rowOff>
    </xdr:to>
    <xdr:sp macro="" textlink="">
      <xdr:nvSpPr>
        <xdr:cNvPr id="102446" name="Line 10"/>
        <xdr:cNvSpPr>
          <a:spLocks noChangeShapeType="1"/>
        </xdr:cNvSpPr>
      </xdr:nvSpPr>
      <xdr:spPr bwMode="auto">
        <a:xfrm>
          <a:off x="9972675" y="762000"/>
          <a:ext cx="0" cy="320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49</xdr:col>
      <xdr:colOff>95250</xdr:colOff>
      <xdr:row>2</xdr:row>
      <xdr:rowOff>9525</xdr:rowOff>
    </xdr:from>
    <xdr:to>
      <xdr:col>49</xdr:col>
      <xdr:colOff>95250</xdr:colOff>
      <xdr:row>54</xdr:row>
      <xdr:rowOff>0</xdr:rowOff>
    </xdr:to>
    <xdr:sp macro="" textlink="">
      <xdr:nvSpPr>
        <xdr:cNvPr id="102447" name="Line 11"/>
        <xdr:cNvSpPr>
          <a:spLocks noChangeShapeType="1"/>
        </xdr:cNvSpPr>
      </xdr:nvSpPr>
      <xdr:spPr bwMode="auto">
        <a:xfrm>
          <a:off x="9972675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51</xdr:col>
      <xdr:colOff>104775</xdr:colOff>
      <xdr:row>2</xdr:row>
      <xdr:rowOff>9525</xdr:rowOff>
    </xdr:from>
    <xdr:to>
      <xdr:col>51</xdr:col>
      <xdr:colOff>104775</xdr:colOff>
      <xdr:row>61</xdr:row>
      <xdr:rowOff>9525</xdr:rowOff>
    </xdr:to>
    <xdr:sp macro="" textlink="">
      <xdr:nvSpPr>
        <xdr:cNvPr id="102448" name="Line 12"/>
        <xdr:cNvSpPr>
          <a:spLocks noChangeShapeType="1"/>
        </xdr:cNvSpPr>
      </xdr:nvSpPr>
      <xdr:spPr bwMode="auto">
        <a:xfrm>
          <a:off x="9972675" y="762000"/>
          <a:ext cx="0" cy="439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47</xdr:col>
      <xdr:colOff>85725</xdr:colOff>
      <xdr:row>2</xdr:row>
      <xdr:rowOff>0</xdr:rowOff>
    </xdr:from>
    <xdr:to>
      <xdr:col>47</xdr:col>
      <xdr:colOff>85725</xdr:colOff>
      <xdr:row>50</xdr:row>
      <xdr:rowOff>142875</xdr:rowOff>
    </xdr:to>
    <xdr:sp macro="" textlink="">
      <xdr:nvSpPr>
        <xdr:cNvPr id="102449" name="Line 13"/>
        <xdr:cNvSpPr>
          <a:spLocks noChangeShapeType="1"/>
        </xdr:cNvSpPr>
      </xdr:nvSpPr>
      <xdr:spPr bwMode="auto">
        <a:xfrm>
          <a:off x="9972675" y="762000"/>
          <a:ext cx="0" cy="3571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13</xdr:col>
      <xdr:colOff>200025</xdr:colOff>
      <xdr:row>0</xdr:row>
      <xdr:rowOff>76200</xdr:rowOff>
    </xdr:from>
    <xdr:to>
      <xdr:col>18</xdr:col>
      <xdr:colOff>228600</xdr:colOff>
      <xdr:row>0</xdr:row>
      <xdr:rowOff>523875</xdr:rowOff>
    </xdr:to>
    <xdr:pic>
      <xdr:nvPicPr>
        <xdr:cNvPr id="102450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76200"/>
          <a:ext cx="12287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180975</xdr:rowOff>
    </xdr:from>
    <xdr:to>
      <xdr:col>3</xdr:col>
      <xdr:colOff>190500</xdr:colOff>
      <xdr:row>4</xdr:row>
      <xdr:rowOff>9525</xdr:rowOff>
    </xdr:to>
    <xdr:sp macro="" textlink="">
      <xdr:nvSpPr>
        <xdr:cNvPr id="97397" name="Line 6"/>
        <xdr:cNvSpPr>
          <a:spLocks noChangeShapeType="1"/>
        </xdr:cNvSpPr>
      </xdr:nvSpPr>
      <xdr:spPr bwMode="auto">
        <a:xfrm>
          <a:off x="4362450" y="9429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8</xdr:row>
      <xdr:rowOff>0</xdr:rowOff>
    </xdr:from>
    <xdr:to>
      <xdr:col>3</xdr:col>
      <xdr:colOff>190500</xdr:colOff>
      <xdr:row>9</xdr:row>
      <xdr:rowOff>9525</xdr:rowOff>
    </xdr:to>
    <xdr:sp macro="" textlink="">
      <xdr:nvSpPr>
        <xdr:cNvPr id="97398" name="Line 11"/>
        <xdr:cNvSpPr>
          <a:spLocks noChangeShapeType="1"/>
        </xdr:cNvSpPr>
      </xdr:nvSpPr>
      <xdr:spPr bwMode="auto">
        <a:xfrm>
          <a:off x="4362450" y="14859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14</xdr:row>
      <xdr:rowOff>142875</xdr:rowOff>
    </xdr:to>
    <xdr:sp macro="" textlink="">
      <xdr:nvSpPr>
        <xdr:cNvPr id="97399" name="Line 12"/>
        <xdr:cNvSpPr>
          <a:spLocks noChangeShapeType="1"/>
        </xdr:cNvSpPr>
      </xdr:nvSpPr>
      <xdr:spPr bwMode="auto">
        <a:xfrm>
          <a:off x="4914900" y="19812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13</xdr:row>
      <xdr:rowOff>9525</xdr:rowOff>
    </xdr:to>
    <xdr:sp macro="" textlink="">
      <xdr:nvSpPr>
        <xdr:cNvPr id="97400" name="Line 13"/>
        <xdr:cNvSpPr>
          <a:spLocks noChangeShapeType="1"/>
        </xdr:cNvSpPr>
      </xdr:nvSpPr>
      <xdr:spPr bwMode="auto">
        <a:xfrm>
          <a:off x="4362450" y="19812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97401" name="Line 15"/>
        <xdr:cNvSpPr>
          <a:spLocks noChangeShapeType="1"/>
        </xdr:cNvSpPr>
      </xdr:nvSpPr>
      <xdr:spPr bwMode="auto">
        <a:xfrm>
          <a:off x="4362450" y="29337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97402" name="Line 17"/>
        <xdr:cNvSpPr>
          <a:spLocks noChangeShapeType="1"/>
        </xdr:cNvSpPr>
      </xdr:nvSpPr>
      <xdr:spPr bwMode="auto">
        <a:xfrm>
          <a:off x="4914900" y="29337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2</xdr:row>
      <xdr:rowOff>0</xdr:rowOff>
    </xdr:from>
    <xdr:to>
      <xdr:col>14</xdr:col>
      <xdr:colOff>190500</xdr:colOff>
      <xdr:row>4</xdr:row>
      <xdr:rowOff>9525</xdr:rowOff>
    </xdr:to>
    <xdr:sp macro="" textlink="">
      <xdr:nvSpPr>
        <xdr:cNvPr id="97403" name="Line 6"/>
        <xdr:cNvSpPr>
          <a:spLocks noChangeShapeType="1"/>
        </xdr:cNvSpPr>
      </xdr:nvSpPr>
      <xdr:spPr bwMode="auto">
        <a:xfrm>
          <a:off x="8153400" y="762000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8</xdr:row>
      <xdr:rowOff>0</xdr:rowOff>
    </xdr:from>
    <xdr:to>
      <xdr:col>14</xdr:col>
      <xdr:colOff>190500</xdr:colOff>
      <xdr:row>9</xdr:row>
      <xdr:rowOff>9525</xdr:rowOff>
    </xdr:to>
    <xdr:sp macro="" textlink="">
      <xdr:nvSpPr>
        <xdr:cNvPr id="97404" name="Line 11"/>
        <xdr:cNvSpPr>
          <a:spLocks noChangeShapeType="1"/>
        </xdr:cNvSpPr>
      </xdr:nvSpPr>
      <xdr:spPr bwMode="auto">
        <a:xfrm>
          <a:off x="8153400" y="14859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11</xdr:row>
      <xdr:rowOff>228600</xdr:rowOff>
    </xdr:from>
    <xdr:to>
      <xdr:col>16</xdr:col>
      <xdr:colOff>190500</xdr:colOff>
      <xdr:row>14</xdr:row>
      <xdr:rowOff>142875</xdr:rowOff>
    </xdr:to>
    <xdr:sp macro="" textlink="">
      <xdr:nvSpPr>
        <xdr:cNvPr id="97405" name="Line 12"/>
        <xdr:cNvSpPr>
          <a:spLocks noChangeShapeType="1"/>
        </xdr:cNvSpPr>
      </xdr:nvSpPr>
      <xdr:spPr bwMode="auto">
        <a:xfrm>
          <a:off x="8153400" y="19812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12</xdr:row>
      <xdr:rowOff>0</xdr:rowOff>
    </xdr:from>
    <xdr:to>
      <xdr:col>14</xdr:col>
      <xdr:colOff>190500</xdr:colOff>
      <xdr:row>13</xdr:row>
      <xdr:rowOff>9525</xdr:rowOff>
    </xdr:to>
    <xdr:sp macro="" textlink="">
      <xdr:nvSpPr>
        <xdr:cNvPr id="97406" name="Line 13"/>
        <xdr:cNvSpPr>
          <a:spLocks noChangeShapeType="1"/>
        </xdr:cNvSpPr>
      </xdr:nvSpPr>
      <xdr:spPr bwMode="auto">
        <a:xfrm>
          <a:off x="8153400" y="19812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19</xdr:row>
      <xdr:rowOff>0</xdr:rowOff>
    </xdr:from>
    <xdr:to>
      <xdr:col>14</xdr:col>
      <xdr:colOff>190500</xdr:colOff>
      <xdr:row>20</xdr:row>
      <xdr:rowOff>9525</xdr:rowOff>
    </xdr:to>
    <xdr:sp macro="" textlink="">
      <xdr:nvSpPr>
        <xdr:cNvPr id="97407" name="Line 15"/>
        <xdr:cNvSpPr>
          <a:spLocks noChangeShapeType="1"/>
        </xdr:cNvSpPr>
      </xdr:nvSpPr>
      <xdr:spPr bwMode="auto">
        <a:xfrm>
          <a:off x="8153400" y="29337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19</xdr:row>
      <xdr:rowOff>0</xdr:rowOff>
    </xdr:from>
    <xdr:to>
      <xdr:col>16</xdr:col>
      <xdr:colOff>190500</xdr:colOff>
      <xdr:row>20</xdr:row>
      <xdr:rowOff>9525</xdr:rowOff>
    </xdr:to>
    <xdr:sp macro="" textlink="">
      <xdr:nvSpPr>
        <xdr:cNvPr id="97408" name="Line 17"/>
        <xdr:cNvSpPr>
          <a:spLocks noChangeShapeType="1"/>
        </xdr:cNvSpPr>
      </xdr:nvSpPr>
      <xdr:spPr bwMode="auto">
        <a:xfrm>
          <a:off x="8153400" y="29337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914400</xdr:colOff>
      <xdr:row>0</xdr:row>
      <xdr:rowOff>66675</xdr:rowOff>
    </xdr:from>
    <xdr:to>
      <xdr:col>5</xdr:col>
      <xdr:colOff>371475</xdr:colOff>
      <xdr:row>0</xdr:row>
      <xdr:rowOff>523875</xdr:rowOff>
    </xdr:to>
    <xdr:pic>
      <xdr:nvPicPr>
        <xdr:cNvPr id="9740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3366" name="Line 1"/>
        <xdr:cNvSpPr>
          <a:spLocks noChangeShapeType="1"/>
        </xdr:cNvSpPr>
      </xdr:nvSpPr>
      <xdr:spPr bwMode="auto">
        <a:xfrm>
          <a:off x="45148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6</xdr:row>
      <xdr:rowOff>19050</xdr:rowOff>
    </xdr:to>
    <xdr:sp macro="" textlink="">
      <xdr:nvSpPr>
        <xdr:cNvPr id="93367" name="Line 2"/>
        <xdr:cNvSpPr>
          <a:spLocks noChangeShapeType="1"/>
        </xdr:cNvSpPr>
      </xdr:nvSpPr>
      <xdr:spPr bwMode="auto">
        <a:xfrm>
          <a:off x="4752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10</xdr:row>
      <xdr:rowOff>38100</xdr:rowOff>
    </xdr:to>
    <xdr:sp macro="" textlink="">
      <xdr:nvSpPr>
        <xdr:cNvPr id="93368" name="Line 3"/>
        <xdr:cNvSpPr>
          <a:spLocks noChangeShapeType="1"/>
        </xdr:cNvSpPr>
      </xdr:nvSpPr>
      <xdr:spPr bwMode="auto">
        <a:xfrm>
          <a:off x="5000625" y="762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</xdr:row>
      <xdr:rowOff>0</xdr:rowOff>
    </xdr:from>
    <xdr:to>
      <xdr:col>5</xdr:col>
      <xdr:colOff>209550</xdr:colOff>
      <xdr:row>14</xdr:row>
      <xdr:rowOff>0</xdr:rowOff>
    </xdr:to>
    <xdr:sp macro="" textlink="">
      <xdr:nvSpPr>
        <xdr:cNvPr id="93369" name="Line 4"/>
        <xdr:cNvSpPr>
          <a:spLocks noChangeShapeType="1"/>
        </xdr:cNvSpPr>
      </xdr:nvSpPr>
      <xdr:spPr bwMode="auto">
        <a:xfrm>
          <a:off x="5257800" y="762000"/>
          <a:ext cx="952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93370" name="Line 5"/>
        <xdr:cNvSpPr>
          <a:spLocks noChangeShapeType="1"/>
        </xdr:cNvSpPr>
      </xdr:nvSpPr>
      <xdr:spPr bwMode="auto">
        <a:xfrm>
          <a:off x="4514850" y="24765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93371" name="Line 6"/>
        <xdr:cNvSpPr>
          <a:spLocks noChangeShapeType="1"/>
        </xdr:cNvSpPr>
      </xdr:nvSpPr>
      <xdr:spPr bwMode="auto">
        <a:xfrm>
          <a:off x="4752975" y="24765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2</xdr:row>
      <xdr:rowOff>0</xdr:rowOff>
    </xdr:from>
    <xdr:to>
      <xdr:col>14</xdr:col>
      <xdr:colOff>228600</xdr:colOff>
      <xdr:row>2</xdr:row>
      <xdr:rowOff>142875</xdr:rowOff>
    </xdr:to>
    <xdr:sp macro="" textlink="">
      <xdr:nvSpPr>
        <xdr:cNvPr id="93372" name="Line 1"/>
        <xdr:cNvSpPr>
          <a:spLocks noChangeShapeType="1"/>
        </xdr:cNvSpPr>
      </xdr:nvSpPr>
      <xdr:spPr bwMode="auto">
        <a:xfrm>
          <a:off x="83629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209550</xdr:colOff>
      <xdr:row>2</xdr:row>
      <xdr:rowOff>0</xdr:rowOff>
    </xdr:from>
    <xdr:to>
      <xdr:col>15</xdr:col>
      <xdr:colOff>209550</xdr:colOff>
      <xdr:row>6</xdr:row>
      <xdr:rowOff>19050</xdr:rowOff>
    </xdr:to>
    <xdr:sp macro="" textlink="">
      <xdr:nvSpPr>
        <xdr:cNvPr id="93373" name="Line 2"/>
        <xdr:cNvSpPr>
          <a:spLocks noChangeShapeType="1"/>
        </xdr:cNvSpPr>
      </xdr:nvSpPr>
      <xdr:spPr bwMode="auto">
        <a:xfrm>
          <a:off x="836295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200025</xdr:colOff>
      <xdr:row>2</xdr:row>
      <xdr:rowOff>0</xdr:rowOff>
    </xdr:from>
    <xdr:to>
      <xdr:col>16</xdr:col>
      <xdr:colOff>200025</xdr:colOff>
      <xdr:row>10</xdr:row>
      <xdr:rowOff>38100</xdr:rowOff>
    </xdr:to>
    <xdr:sp macro="" textlink="">
      <xdr:nvSpPr>
        <xdr:cNvPr id="93374" name="Line 3"/>
        <xdr:cNvSpPr>
          <a:spLocks noChangeShapeType="1"/>
        </xdr:cNvSpPr>
      </xdr:nvSpPr>
      <xdr:spPr bwMode="auto">
        <a:xfrm>
          <a:off x="8362950" y="762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200025</xdr:colOff>
      <xdr:row>2</xdr:row>
      <xdr:rowOff>0</xdr:rowOff>
    </xdr:from>
    <xdr:to>
      <xdr:col>17</xdr:col>
      <xdr:colOff>209550</xdr:colOff>
      <xdr:row>14</xdr:row>
      <xdr:rowOff>0</xdr:rowOff>
    </xdr:to>
    <xdr:sp macro="" textlink="">
      <xdr:nvSpPr>
        <xdr:cNvPr id="93375" name="Line 4"/>
        <xdr:cNvSpPr>
          <a:spLocks noChangeShapeType="1"/>
        </xdr:cNvSpPr>
      </xdr:nvSpPr>
      <xdr:spPr bwMode="auto">
        <a:xfrm>
          <a:off x="83629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17</xdr:row>
      <xdr:rowOff>0</xdr:rowOff>
    </xdr:from>
    <xdr:to>
      <xdr:col>14</xdr:col>
      <xdr:colOff>228600</xdr:colOff>
      <xdr:row>17</xdr:row>
      <xdr:rowOff>142875</xdr:rowOff>
    </xdr:to>
    <xdr:sp macro="" textlink="">
      <xdr:nvSpPr>
        <xdr:cNvPr id="93376" name="Line 5"/>
        <xdr:cNvSpPr>
          <a:spLocks noChangeShapeType="1"/>
        </xdr:cNvSpPr>
      </xdr:nvSpPr>
      <xdr:spPr bwMode="auto">
        <a:xfrm>
          <a:off x="8362950" y="24765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209550</xdr:colOff>
      <xdr:row>17</xdr:row>
      <xdr:rowOff>0</xdr:rowOff>
    </xdr:from>
    <xdr:to>
      <xdr:col>15</xdr:col>
      <xdr:colOff>209550</xdr:colOff>
      <xdr:row>22</xdr:row>
      <xdr:rowOff>19050</xdr:rowOff>
    </xdr:to>
    <xdr:sp macro="" textlink="">
      <xdr:nvSpPr>
        <xdr:cNvPr id="93377" name="Line 6"/>
        <xdr:cNvSpPr>
          <a:spLocks noChangeShapeType="1"/>
        </xdr:cNvSpPr>
      </xdr:nvSpPr>
      <xdr:spPr bwMode="auto">
        <a:xfrm>
          <a:off x="8362950" y="24765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257175</xdr:colOff>
      <xdr:row>0</xdr:row>
      <xdr:rowOff>57150</xdr:rowOff>
    </xdr:from>
    <xdr:to>
      <xdr:col>5</xdr:col>
      <xdr:colOff>238125</xdr:colOff>
      <xdr:row>0</xdr:row>
      <xdr:rowOff>514350</xdr:rowOff>
    </xdr:to>
    <xdr:pic>
      <xdr:nvPicPr>
        <xdr:cNvPr id="93378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60895" name="Line 1"/>
        <xdr:cNvSpPr>
          <a:spLocks noChangeShapeType="1"/>
        </xdr:cNvSpPr>
      </xdr:nvSpPr>
      <xdr:spPr bwMode="auto">
        <a:xfrm>
          <a:off x="19526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6</xdr:row>
      <xdr:rowOff>19050</xdr:rowOff>
    </xdr:to>
    <xdr:sp macro="" textlink="">
      <xdr:nvSpPr>
        <xdr:cNvPr id="60896" name="Line 2"/>
        <xdr:cNvSpPr>
          <a:spLocks noChangeShapeType="1"/>
        </xdr:cNvSpPr>
      </xdr:nvSpPr>
      <xdr:spPr bwMode="auto">
        <a:xfrm>
          <a:off x="23622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228600</xdr:colOff>
      <xdr:row>2</xdr:row>
      <xdr:rowOff>0</xdr:rowOff>
    </xdr:from>
    <xdr:to>
      <xdr:col>16</xdr:col>
      <xdr:colOff>228600</xdr:colOff>
      <xdr:row>2</xdr:row>
      <xdr:rowOff>142875</xdr:rowOff>
    </xdr:to>
    <xdr:sp macro="" textlink="">
      <xdr:nvSpPr>
        <xdr:cNvPr id="60897" name="Line 1"/>
        <xdr:cNvSpPr>
          <a:spLocks noChangeShapeType="1"/>
        </xdr:cNvSpPr>
      </xdr:nvSpPr>
      <xdr:spPr bwMode="auto">
        <a:xfrm>
          <a:off x="82200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209550</xdr:colOff>
      <xdr:row>2</xdr:row>
      <xdr:rowOff>0</xdr:rowOff>
    </xdr:from>
    <xdr:to>
      <xdr:col>17</xdr:col>
      <xdr:colOff>209550</xdr:colOff>
      <xdr:row>6</xdr:row>
      <xdr:rowOff>19050</xdr:rowOff>
    </xdr:to>
    <xdr:sp macro="" textlink="">
      <xdr:nvSpPr>
        <xdr:cNvPr id="60898" name="Line 2"/>
        <xdr:cNvSpPr>
          <a:spLocks noChangeShapeType="1"/>
        </xdr:cNvSpPr>
      </xdr:nvSpPr>
      <xdr:spPr bwMode="auto">
        <a:xfrm>
          <a:off x="82200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381000</xdr:colOff>
      <xdr:row>0</xdr:row>
      <xdr:rowOff>76200</xdr:rowOff>
    </xdr:from>
    <xdr:to>
      <xdr:col>5</xdr:col>
      <xdr:colOff>390525</xdr:colOff>
      <xdr:row>0</xdr:row>
      <xdr:rowOff>533400</xdr:rowOff>
    </xdr:to>
    <xdr:pic>
      <xdr:nvPicPr>
        <xdr:cNvPr id="6089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502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9985" name="Line 6"/>
        <xdr:cNvSpPr>
          <a:spLocks noChangeShapeType="1"/>
        </xdr:cNvSpPr>
      </xdr:nvSpPr>
      <xdr:spPr bwMode="auto">
        <a:xfrm>
          <a:off x="58388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790575</xdr:colOff>
      <xdr:row>0</xdr:row>
      <xdr:rowOff>66675</xdr:rowOff>
    </xdr:from>
    <xdr:to>
      <xdr:col>3</xdr:col>
      <xdr:colOff>2019300</xdr:colOff>
      <xdr:row>0</xdr:row>
      <xdr:rowOff>523875</xdr:rowOff>
    </xdr:to>
    <xdr:pic>
      <xdr:nvPicPr>
        <xdr:cNvPr id="6998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105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0</xdr:row>
      <xdr:rowOff>66675</xdr:rowOff>
    </xdr:from>
    <xdr:to>
      <xdr:col>3</xdr:col>
      <xdr:colOff>2066925</xdr:colOff>
      <xdr:row>0</xdr:row>
      <xdr:rowOff>523875</xdr:rowOff>
    </xdr:to>
    <xdr:pic>
      <xdr:nvPicPr>
        <xdr:cNvPr id="72020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4</xdr:col>
      <xdr:colOff>104775</xdr:colOff>
      <xdr:row>0</xdr:row>
      <xdr:rowOff>0</xdr:rowOff>
    </xdr:to>
    <xdr:sp macro="" textlink="">
      <xdr:nvSpPr>
        <xdr:cNvPr id="74538" name="Line 1"/>
        <xdr:cNvSpPr>
          <a:spLocks noChangeShapeType="1"/>
        </xdr:cNvSpPr>
      </xdr:nvSpPr>
      <xdr:spPr bwMode="auto">
        <a:xfrm>
          <a:off x="3838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74539" name="Line 2"/>
        <xdr:cNvSpPr>
          <a:spLocks noChangeShapeType="1"/>
        </xdr:cNvSpPr>
      </xdr:nvSpPr>
      <xdr:spPr bwMode="auto">
        <a:xfrm>
          <a:off x="4181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74540" name="Line 3"/>
        <xdr:cNvSpPr>
          <a:spLocks noChangeShapeType="1"/>
        </xdr:cNvSpPr>
      </xdr:nvSpPr>
      <xdr:spPr bwMode="auto">
        <a:xfrm>
          <a:off x="4838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74541" name="Line 4"/>
        <xdr:cNvSpPr>
          <a:spLocks noChangeShapeType="1"/>
        </xdr:cNvSpPr>
      </xdr:nvSpPr>
      <xdr:spPr bwMode="auto">
        <a:xfrm>
          <a:off x="4514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12</xdr:col>
      <xdr:colOff>85725</xdr:colOff>
      <xdr:row>0</xdr:row>
      <xdr:rowOff>0</xdr:rowOff>
    </xdr:to>
    <xdr:sp macro="" textlink="">
      <xdr:nvSpPr>
        <xdr:cNvPr id="74542" name="Line 5"/>
        <xdr:cNvSpPr>
          <a:spLocks noChangeShapeType="1"/>
        </xdr:cNvSpPr>
      </xdr:nvSpPr>
      <xdr:spPr bwMode="auto">
        <a:xfrm>
          <a:off x="5172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74543" name="Line 6"/>
        <xdr:cNvSpPr>
          <a:spLocks noChangeShapeType="1"/>
        </xdr:cNvSpPr>
      </xdr:nvSpPr>
      <xdr:spPr bwMode="auto">
        <a:xfrm>
          <a:off x="5505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15</xdr:col>
      <xdr:colOff>114300</xdr:colOff>
      <xdr:row>0</xdr:row>
      <xdr:rowOff>76200</xdr:rowOff>
    </xdr:from>
    <xdr:to>
      <xdr:col>17</xdr:col>
      <xdr:colOff>657225</xdr:colOff>
      <xdr:row>0</xdr:row>
      <xdr:rowOff>533400</xdr:rowOff>
    </xdr:to>
    <xdr:pic>
      <xdr:nvPicPr>
        <xdr:cNvPr id="74544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180975</xdr:rowOff>
    </xdr:from>
    <xdr:to>
      <xdr:col>2</xdr:col>
      <xdr:colOff>95250</xdr:colOff>
      <xdr:row>2</xdr:row>
      <xdr:rowOff>133350</xdr:rowOff>
    </xdr:to>
    <xdr:sp macro="" textlink="">
      <xdr:nvSpPr>
        <xdr:cNvPr id="62099" name="Line 1"/>
        <xdr:cNvSpPr>
          <a:spLocks noChangeShapeType="1"/>
        </xdr:cNvSpPr>
      </xdr:nvSpPr>
      <xdr:spPr bwMode="auto">
        <a:xfrm>
          <a:off x="4838700" y="7524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142875</xdr:colOff>
      <xdr:row>1</xdr:row>
      <xdr:rowOff>180975</xdr:rowOff>
    </xdr:from>
    <xdr:to>
      <xdr:col>3</xdr:col>
      <xdr:colOff>142875</xdr:colOff>
      <xdr:row>6</xdr:row>
      <xdr:rowOff>9525</xdr:rowOff>
    </xdr:to>
    <xdr:sp macro="" textlink="">
      <xdr:nvSpPr>
        <xdr:cNvPr id="62100" name="Line 2"/>
        <xdr:cNvSpPr>
          <a:spLocks noChangeShapeType="1"/>
        </xdr:cNvSpPr>
      </xdr:nvSpPr>
      <xdr:spPr bwMode="auto">
        <a:xfrm>
          <a:off x="5143500" y="752475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10</xdr:row>
      <xdr:rowOff>0</xdr:rowOff>
    </xdr:from>
    <xdr:to>
      <xdr:col>3</xdr:col>
      <xdr:colOff>209550</xdr:colOff>
      <xdr:row>10</xdr:row>
      <xdr:rowOff>0</xdr:rowOff>
    </xdr:to>
    <xdr:sp macro="" textlink="">
      <xdr:nvSpPr>
        <xdr:cNvPr id="62101" name="Line 6"/>
        <xdr:cNvSpPr>
          <a:spLocks noChangeShapeType="1"/>
        </xdr:cNvSpPr>
      </xdr:nvSpPr>
      <xdr:spPr bwMode="auto">
        <a:xfrm>
          <a:off x="3419475" y="171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228600</xdr:colOff>
      <xdr:row>2</xdr:row>
      <xdr:rowOff>0</xdr:rowOff>
    </xdr:from>
    <xdr:to>
      <xdr:col>15</xdr:col>
      <xdr:colOff>228600</xdr:colOff>
      <xdr:row>2</xdr:row>
      <xdr:rowOff>142875</xdr:rowOff>
    </xdr:to>
    <xdr:sp macro="" textlink="">
      <xdr:nvSpPr>
        <xdr:cNvPr id="62102" name="Line 1"/>
        <xdr:cNvSpPr>
          <a:spLocks noChangeShapeType="1"/>
        </xdr:cNvSpPr>
      </xdr:nvSpPr>
      <xdr:spPr bwMode="auto">
        <a:xfrm>
          <a:off x="98488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209550</xdr:colOff>
      <xdr:row>2</xdr:row>
      <xdr:rowOff>0</xdr:rowOff>
    </xdr:from>
    <xdr:to>
      <xdr:col>16</xdr:col>
      <xdr:colOff>209550</xdr:colOff>
      <xdr:row>6</xdr:row>
      <xdr:rowOff>19050</xdr:rowOff>
    </xdr:to>
    <xdr:sp macro="" textlink="">
      <xdr:nvSpPr>
        <xdr:cNvPr id="62103" name="Line 2"/>
        <xdr:cNvSpPr>
          <a:spLocks noChangeShapeType="1"/>
        </xdr:cNvSpPr>
      </xdr:nvSpPr>
      <xdr:spPr bwMode="auto">
        <a:xfrm>
          <a:off x="984885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209550</xdr:colOff>
      <xdr:row>10</xdr:row>
      <xdr:rowOff>0</xdr:rowOff>
    </xdr:from>
    <xdr:to>
      <xdr:col>16</xdr:col>
      <xdr:colOff>209550</xdr:colOff>
      <xdr:row>10</xdr:row>
      <xdr:rowOff>0</xdr:rowOff>
    </xdr:to>
    <xdr:sp macro="" textlink="">
      <xdr:nvSpPr>
        <xdr:cNvPr id="62104" name="Line 6"/>
        <xdr:cNvSpPr>
          <a:spLocks noChangeShapeType="1"/>
        </xdr:cNvSpPr>
      </xdr:nvSpPr>
      <xdr:spPr bwMode="auto">
        <a:xfrm>
          <a:off x="9848850" y="171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571500</xdr:colOff>
      <xdr:row>0</xdr:row>
      <xdr:rowOff>66675</xdr:rowOff>
    </xdr:from>
    <xdr:to>
      <xdr:col>6</xdr:col>
      <xdr:colOff>1800225</xdr:colOff>
      <xdr:row>0</xdr:row>
      <xdr:rowOff>523875</xdr:rowOff>
    </xdr:to>
    <xdr:pic>
      <xdr:nvPicPr>
        <xdr:cNvPr id="62105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9525</xdr:rowOff>
    </xdr:from>
    <xdr:to>
      <xdr:col>2</xdr:col>
      <xdr:colOff>228600</xdr:colOff>
      <xdr:row>3</xdr:row>
      <xdr:rowOff>142875</xdr:rowOff>
    </xdr:to>
    <xdr:sp macro="" textlink="">
      <xdr:nvSpPr>
        <xdr:cNvPr id="5822" name="Line 1"/>
        <xdr:cNvSpPr>
          <a:spLocks noChangeShapeType="1"/>
        </xdr:cNvSpPr>
      </xdr:nvSpPr>
      <xdr:spPr bwMode="auto">
        <a:xfrm>
          <a:off x="41719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9525</xdr:rowOff>
    </xdr:from>
    <xdr:to>
      <xdr:col>4</xdr:col>
      <xdr:colOff>200025</xdr:colOff>
      <xdr:row>9</xdr:row>
      <xdr:rowOff>19050</xdr:rowOff>
    </xdr:to>
    <xdr:sp macro="" textlink="">
      <xdr:nvSpPr>
        <xdr:cNvPr id="5823" name="Line 2"/>
        <xdr:cNvSpPr>
          <a:spLocks noChangeShapeType="1"/>
        </xdr:cNvSpPr>
      </xdr:nvSpPr>
      <xdr:spPr bwMode="auto">
        <a:xfrm>
          <a:off x="465772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9525</xdr:rowOff>
    </xdr:from>
    <xdr:to>
      <xdr:col>5</xdr:col>
      <xdr:colOff>190500</xdr:colOff>
      <xdr:row>14</xdr:row>
      <xdr:rowOff>0</xdr:rowOff>
    </xdr:to>
    <xdr:sp macro="" textlink="">
      <xdr:nvSpPr>
        <xdr:cNvPr id="5824" name="Line 4"/>
        <xdr:cNvSpPr>
          <a:spLocks noChangeShapeType="1"/>
        </xdr:cNvSpPr>
      </xdr:nvSpPr>
      <xdr:spPr bwMode="auto">
        <a:xfrm>
          <a:off x="49053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209550</xdr:colOff>
      <xdr:row>2</xdr:row>
      <xdr:rowOff>19050</xdr:rowOff>
    </xdr:from>
    <xdr:to>
      <xdr:col>6</xdr:col>
      <xdr:colOff>219075</xdr:colOff>
      <xdr:row>17</xdr:row>
      <xdr:rowOff>133350</xdr:rowOff>
    </xdr:to>
    <xdr:sp macro="" textlink="">
      <xdr:nvSpPr>
        <xdr:cNvPr id="5825" name="Line 7"/>
        <xdr:cNvSpPr>
          <a:spLocks noChangeShapeType="1"/>
        </xdr:cNvSpPr>
      </xdr:nvSpPr>
      <xdr:spPr bwMode="auto">
        <a:xfrm>
          <a:off x="5181600" y="762000"/>
          <a:ext cx="95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200025</xdr:colOff>
      <xdr:row>2</xdr:row>
      <xdr:rowOff>9525</xdr:rowOff>
    </xdr:from>
    <xdr:to>
      <xdr:col>3</xdr:col>
      <xdr:colOff>200025</xdr:colOff>
      <xdr:row>3</xdr:row>
      <xdr:rowOff>142875</xdr:rowOff>
    </xdr:to>
    <xdr:sp macro="" textlink="">
      <xdr:nvSpPr>
        <xdr:cNvPr id="5826" name="Line 12"/>
        <xdr:cNvSpPr>
          <a:spLocks noChangeShapeType="1"/>
        </xdr:cNvSpPr>
      </xdr:nvSpPr>
      <xdr:spPr bwMode="auto">
        <a:xfrm>
          <a:off x="44005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66675</xdr:rowOff>
    </xdr:from>
    <xdr:to>
      <xdr:col>6</xdr:col>
      <xdr:colOff>247650</xdr:colOff>
      <xdr:row>0</xdr:row>
      <xdr:rowOff>523875</xdr:rowOff>
    </xdr:to>
    <xdr:pic>
      <xdr:nvPicPr>
        <xdr:cNvPr id="5827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5338" name="Line 1"/>
        <xdr:cNvSpPr>
          <a:spLocks noChangeShapeType="1"/>
        </xdr:cNvSpPr>
      </xdr:nvSpPr>
      <xdr:spPr bwMode="auto">
        <a:xfrm>
          <a:off x="43148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8</xdr:row>
      <xdr:rowOff>19050</xdr:rowOff>
    </xdr:to>
    <xdr:sp macro="" textlink="">
      <xdr:nvSpPr>
        <xdr:cNvPr id="95339" name="Line 2"/>
        <xdr:cNvSpPr>
          <a:spLocks noChangeShapeType="1"/>
        </xdr:cNvSpPr>
      </xdr:nvSpPr>
      <xdr:spPr bwMode="auto">
        <a:xfrm>
          <a:off x="48006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95340" name="Line 3"/>
        <xdr:cNvSpPr>
          <a:spLocks noChangeShapeType="1"/>
        </xdr:cNvSpPr>
      </xdr:nvSpPr>
      <xdr:spPr bwMode="auto">
        <a:xfrm>
          <a:off x="504825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2</xdr:row>
      <xdr:rowOff>0</xdr:rowOff>
    </xdr:from>
    <xdr:to>
      <xdr:col>6</xdr:col>
      <xdr:colOff>200025</xdr:colOff>
      <xdr:row>16</xdr:row>
      <xdr:rowOff>133350</xdr:rowOff>
    </xdr:to>
    <xdr:sp macro="" textlink="">
      <xdr:nvSpPr>
        <xdr:cNvPr id="95341" name="Line 4"/>
        <xdr:cNvSpPr>
          <a:spLocks noChangeShapeType="1"/>
        </xdr:cNvSpPr>
      </xdr:nvSpPr>
      <xdr:spPr bwMode="auto">
        <a:xfrm>
          <a:off x="5305425" y="762000"/>
          <a:ext cx="95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2</xdr:row>
      <xdr:rowOff>142875</xdr:rowOff>
    </xdr:to>
    <xdr:sp macro="" textlink="">
      <xdr:nvSpPr>
        <xdr:cNvPr id="95342" name="Line 6"/>
        <xdr:cNvSpPr>
          <a:spLocks noChangeShapeType="1"/>
        </xdr:cNvSpPr>
      </xdr:nvSpPr>
      <xdr:spPr bwMode="auto">
        <a:xfrm>
          <a:off x="45529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</xdr:row>
      <xdr:rowOff>0</xdr:rowOff>
    </xdr:from>
    <xdr:to>
      <xdr:col>11</xdr:col>
      <xdr:colOff>228600</xdr:colOff>
      <xdr:row>2</xdr:row>
      <xdr:rowOff>142875</xdr:rowOff>
    </xdr:to>
    <xdr:sp macro="" textlink="">
      <xdr:nvSpPr>
        <xdr:cNvPr id="95343" name="Line 1"/>
        <xdr:cNvSpPr>
          <a:spLocks noChangeShapeType="1"/>
        </xdr:cNvSpPr>
      </xdr:nvSpPr>
      <xdr:spPr bwMode="auto">
        <a:xfrm>
          <a:off x="65913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200025</xdr:colOff>
      <xdr:row>2</xdr:row>
      <xdr:rowOff>0</xdr:rowOff>
    </xdr:from>
    <xdr:to>
      <xdr:col>13</xdr:col>
      <xdr:colOff>200025</xdr:colOff>
      <xdr:row>8</xdr:row>
      <xdr:rowOff>19050</xdr:rowOff>
    </xdr:to>
    <xdr:sp macro="" textlink="">
      <xdr:nvSpPr>
        <xdr:cNvPr id="95344" name="Line 2"/>
        <xdr:cNvSpPr>
          <a:spLocks noChangeShapeType="1"/>
        </xdr:cNvSpPr>
      </xdr:nvSpPr>
      <xdr:spPr bwMode="auto">
        <a:xfrm>
          <a:off x="65913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2</xdr:row>
      <xdr:rowOff>0</xdr:rowOff>
    </xdr:from>
    <xdr:to>
      <xdr:col>14</xdr:col>
      <xdr:colOff>190500</xdr:colOff>
      <xdr:row>13</xdr:row>
      <xdr:rowOff>0</xdr:rowOff>
    </xdr:to>
    <xdr:sp macro="" textlink="">
      <xdr:nvSpPr>
        <xdr:cNvPr id="95345" name="Line 3"/>
        <xdr:cNvSpPr>
          <a:spLocks noChangeShapeType="1"/>
        </xdr:cNvSpPr>
      </xdr:nvSpPr>
      <xdr:spPr bwMode="auto">
        <a:xfrm>
          <a:off x="65913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190500</xdr:colOff>
      <xdr:row>2</xdr:row>
      <xdr:rowOff>0</xdr:rowOff>
    </xdr:from>
    <xdr:to>
      <xdr:col>15</xdr:col>
      <xdr:colOff>200025</xdr:colOff>
      <xdr:row>16</xdr:row>
      <xdr:rowOff>133350</xdr:rowOff>
    </xdr:to>
    <xdr:sp macro="" textlink="">
      <xdr:nvSpPr>
        <xdr:cNvPr id="95346" name="Line 4"/>
        <xdr:cNvSpPr>
          <a:spLocks noChangeShapeType="1"/>
        </xdr:cNvSpPr>
      </xdr:nvSpPr>
      <xdr:spPr bwMode="auto">
        <a:xfrm>
          <a:off x="6591300" y="762000"/>
          <a:ext cx="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209550</xdr:colOff>
      <xdr:row>2</xdr:row>
      <xdr:rowOff>0</xdr:rowOff>
    </xdr:from>
    <xdr:to>
      <xdr:col>12</xdr:col>
      <xdr:colOff>209550</xdr:colOff>
      <xdr:row>2</xdr:row>
      <xdr:rowOff>142875</xdr:rowOff>
    </xdr:to>
    <xdr:sp macro="" textlink="">
      <xdr:nvSpPr>
        <xdr:cNvPr id="95347" name="Line 6"/>
        <xdr:cNvSpPr>
          <a:spLocks noChangeShapeType="1"/>
        </xdr:cNvSpPr>
      </xdr:nvSpPr>
      <xdr:spPr bwMode="auto">
        <a:xfrm>
          <a:off x="65913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66675</xdr:rowOff>
    </xdr:from>
    <xdr:to>
      <xdr:col>6</xdr:col>
      <xdr:colOff>247650</xdr:colOff>
      <xdr:row>0</xdr:row>
      <xdr:rowOff>523875</xdr:rowOff>
    </xdr:to>
    <xdr:pic>
      <xdr:nvPicPr>
        <xdr:cNvPr id="95348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9406" name="Line 1"/>
        <xdr:cNvSpPr>
          <a:spLocks noChangeShapeType="1"/>
        </xdr:cNvSpPr>
      </xdr:nvSpPr>
      <xdr:spPr bwMode="auto">
        <a:xfrm>
          <a:off x="4048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8</xdr:row>
      <xdr:rowOff>19050</xdr:rowOff>
    </xdr:to>
    <xdr:sp macro="" textlink="">
      <xdr:nvSpPr>
        <xdr:cNvPr id="99407" name="Line 2"/>
        <xdr:cNvSpPr>
          <a:spLocks noChangeShapeType="1"/>
        </xdr:cNvSpPr>
      </xdr:nvSpPr>
      <xdr:spPr bwMode="auto">
        <a:xfrm>
          <a:off x="45339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99408" name="Line 3"/>
        <xdr:cNvSpPr>
          <a:spLocks noChangeShapeType="1"/>
        </xdr:cNvSpPr>
      </xdr:nvSpPr>
      <xdr:spPr bwMode="auto">
        <a:xfrm>
          <a:off x="478155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2</xdr:row>
      <xdr:rowOff>0</xdr:rowOff>
    </xdr:from>
    <xdr:to>
      <xdr:col>6</xdr:col>
      <xdr:colOff>190500</xdr:colOff>
      <xdr:row>16</xdr:row>
      <xdr:rowOff>28575</xdr:rowOff>
    </xdr:to>
    <xdr:sp macro="" textlink="">
      <xdr:nvSpPr>
        <xdr:cNvPr id="99409" name="Line 4"/>
        <xdr:cNvSpPr>
          <a:spLocks noChangeShapeType="1"/>
        </xdr:cNvSpPr>
      </xdr:nvSpPr>
      <xdr:spPr bwMode="auto">
        <a:xfrm>
          <a:off x="5038725" y="762000"/>
          <a:ext cx="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2</xdr:row>
      <xdr:rowOff>142875</xdr:rowOff>
    </xdr:to>
    <xdr:sp macro="" textlink="">
      <xdr:nvSpPr>
        <xdr:cNvPr id="99410" name="Line 6"/>
        <xdr:cNvSpPr>
          <a:spLocks noChangeShapeType="1"/>
        </xdr:cNvSpPr>
      </xdr:nvSpPr>
      <xdr:spPr bwMode="auto">
        <a:xfrm>
          <a:off x="4286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228600</xdr:colOff>
      <xdr:row>2</xdr:row>
      <xdr:rowOff>0</xdr:rowOff>
    </xdr:from>
    <xdr:to>
      <xdr:col>13</xdr:col>
      <xdr:colOff>228600</xdr:colOff>
      <xdr:row>2</xdr:row>
      <xdr:rowOff>142875</xdr:rowOff>
    </xdr:to>
    <xdr:sp macro="" textlink="">
      <xdr:nvSpPr>
        <xdr:cNvPr id="99411" name="Line 1"/>
        <xdr:cNvSpPr>
          <a:spLocks noChangeShapeType="1"/>
        </xdr:cNvSpPr>
      </xdr:nvSpPr>
      <xdr:spPr bwMode="auto">
        <a:xfrm>
          <a:off x="75438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200025</xdr:colOff>
      <xdr:row>2</xdr:row>
      <xdr:rowOff>0</xdr:rowOff>
    </xdr:from>
    <xdr:to>
      <xdr:col>15</xdr:col>
      <xdr:colOff>200025</xdr:colOff>
      <xdr:row>8</xdr:row>
      <xdr:rowOff>19050</xdr:rowOff>
    </xdr:to>
    <xdr:sp macro="" textlink="">
      <xdr:nvSpPr>
        <xdr:cNvPr id="99412" name="Line 2"/>
        <xdr:cNvSpPr>
          <a:spLocks noChangeShapeType="1"/>
        </xdr:cNvSpPr>
      </xdr:nvSpPr>
      <xdr:spPr bwMode="auto">
        <a:xfrm>
          <a:off x="75438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2</xdr:row>
      <xdr:rowOff>0</xdr:rowOff>
    </xdr:from>
    <xdr:to>
      <xdr:col>16</xdr:col>
      <xdr:colOff>190500</xdr:colOff>
      <xdr:row>13</xdr:row>
      <xdr:rowOff>0</xdr:rowOff>
    </xdr:to>
    <xdr:sp macro="" textlink="">
      <xdr:nvSpPr>
        <xdr:cNvPr id="99413" name="Line 3"/>
        <xdr:cNvSpPr>
          <a:spLocks noChangeShapeType="1"/>
        </xdr:cNvSpPr>
      </xdr:nvSpPr>
      <xdr:spPr bwMode="auto">
        <a:xfrm>
          <a:off x="75438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190500</xdr:colOff>
      <xdr:row>2</xdr:row>
      <xdr:rowOff>0</xdr:rowOff>
    </xdr:from>
    <xdr:to>
      <xdr:col>17</xdr:col>
      <xdr:colOff>190500</xdr:colOff>
      <xdr:row>16</xdr:row>
      <xdr:rowOff>28575</xdr:rowOff>
    </xdr:to>
    <xdr:sp macro="" textlink="">
      <xdr:nvSpPr>
        <xdr:cNvPr id="99414" name="Line 4"/>
        <xdr:cNvSpPr>
          <a:spLocks noChangeShapeType="1"/>
        </xdr:cNvSpPr>
      </xdr:nvSpPr>
      <xdr:spPr bwMode="auto">
        <a:xfrm>
          <a:off x="7543800" y="762000"/>
          <a:ext cx="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209550</xdr:colOff>
      <xdr:row>2</xdr:row>
      <xdr:rowOff>0</xdr:rowOff>
    </xdr:from>
    <xdr:to>
      <xdr:col>14</xdr:col>
      <xdr:colOff>209550</xdr:colOff>
      <xdr:row>2</xdr:row>
      <xdr:rowOff>142875</xdr:rowOff>
    </xdr:to>
    <xdr:sp macro="" textlink="">
      <xdr:nvSpPr>
        <xdr:cNvPr id="99415" name="Line 6"/>
        <xdr:cNvSpPr>
          <a:spLocks noChangeShapeType="1"/>
        </xdr:cNvSpPr>
      </xdr:nvSpPr>
      <xdr:spPr bwMode="auto">
        <a:xfrm>
          <a:off x="75438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38100</xdr:colOff>
      <xdr:row>0</xdr:row>
      <xdr:rowOff>66675</xdr:rowOff>
    </xdr:from>
    <xdr:to>
      <xdr:col>6</xdr:col>
      <xdr:colOff>238125</xdr:colOff>
      <xdr:row>0</xdr:row>
      <xdr:rowOff>523875</xdr:rowOff>
    </xdr:to>
    <xdr:pic>
      <xdr:nvPicPr>
        <xdr:cNvPr id="9941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P26"/>
  <sheetViews>
    <sheetView view="pageBreakPreview" zoomScaleNormal="100" zoomScaleSheetLayoutView="100" workbookViewId="0">
      <selection activeCell="A4" sqref="A4"/>
    </sheetView>
  </sheetViews>
  <sheetFormatPr defaultColWidth="9.140625" defaultRowHeight="15" x14ac:dyDescent="0.25"/>
  <cols>
    <col min="1" max="1" width="60" style="357" customWidth="1"/>
    <col min="2" max="2" width="11.140625" style="358" customWidth="1"/>
    <col min="3" max="3" width="3.85546875" style="357" customWidth="1"/>
    <col min="4" max="4" width="3.85546875" style="416" customWidth="1"/>
    <col min="5" max="6" width="3.85546875" style="357" customWidth="1"/>
    <col min="7" max="7" width="3.85546875" style="416" customWidth="1"/>
    <col min="10" max="10" width="13.85546875" hidden="1" customWidth="1"/>
    <col min="11" max="11" width="11.140625" style="2" hidden="1" customWidth="1"/>
    <col min="12" max="12" width="6.42578125" hidden="1" customWidth="1"/>
    <col min="13" max="13" width="5.85546875" style="4" hidden="1" customWidth="1"/>
    <col min="14" max="15" width="6" hidden="1" customWidth="1"/>
    <col min="16" max="16" width="6" style="4" hidden="1" customWidth="1"/>
    <col min="17" max="17" width="0" hidden="1" customWidth="1"/>
  </cols>
  <sheetData>
    <row r="1" spans="1:16" ht="45" customHeight="1" thickTop="1" x14ac:dyDescent="0.2">
      <c r="A1" s="860" t="s">
        <v>505</v>
      </c>
      <c r="B1" s="861"/>
      <c r="C1" s="861"/>
      <c r="D1" s="861"/>
      <c r="E1" s="861"/>
      <c r="F1" s="861"/>
      <c r="G1" s="861"/>
      <c r="H1" s="5"/>
      <c r="J1" s="862" t="s">
        <v>424</v>
      </c>
      <c r="K1" s="863"/>
      <c r="L1" s="863"/>
      <c r="M1" s="863"/>
      <c r="N1" s="863"/>
      <c r="O1" s="863"/>
      <c r="P1" s="863"/>
    </row>
    <row r="2" spans="1:16" s="6" customFormat="1" ht="15" customHeight="1" x14ac:dyDescent="0.25">
      <c r="A2" s="508" t="s">
        <v>0</v>
      </c>
      <c r="B2" s="509" t="s">
        <v>467</v>
      </c>
      <c r="C2" s="648" t="str">
        <f>C4</f>
        <v>00</v>
      </c>
      <c r="D2" s="513" t="s">
        <v>4</v>
      </c>
      <c r="E2" s="511">
        <f>E9</f>
        <v>2</v>
      </c>
      <c r="F2" s="510">
        <f>F14</f>
        <v>0</v>
      </c>
      <c r="G2" s="511">
        <f>G18</f>
        <v>0</v>
      </c>
      <c r="H2" s="13"/>
      <c r="J2" s="157" t="s">
        <v>0</v>
      </c>
      <c r="K2" s="158" t="s">
        <v>362</v>
      </c>
      <c r="L2" s="159" t="s">
        <v>2</v>
      </c>
      <c r="M2" s="160" t="s">
        <v>4</v>
      </c>
      <c r="N2" s="161" t="s">
        <v>3</v>
      </c>
      <c r="O2" s="162" t="s">
        <v>3</v>
      </c>
      <c r="P2" s="161" t="s">
        <v>3</v>
      </c>
    </row>
    <row r="3" spans="1:16" s="8" customFormat="1" ht="15" customHeight="1" x14ac:dyDescent="0.25">
      <c r="A3" s="571" t="s">
        <v>5</v>
      </c>
      <c r="B3" s="572"/>
      <c r="C3" s="573"/>
      <c r="D3" s="574"/>
      <c r="E3" s="575"/>
      <c r="F3" s="575"/>
      <c r="G3" s="576"/>
      <c r="I3" s="6"/>
      <c r="J3" s="124" t="s">
        <v>5</v>
      </c>
      <c r="K3" s="80"/>
      <c r="L3" s="81"/>
      <c r="M3" s="82"/>
      <c r="N3" s="83"/>
      <c r="O3" s="83"/>
      <c r="P3" s="84"/>
    </row>
    <row r="4" spans="1:16" s="8" customFormat="1" ht="15" customHeight="1" x14ac:dyDescent="0.25">
      <c r="A4" s="526" t="s">
        <v>19</v>
      </c>
      <c r="B4" s="527"/>
      <c r="C4" s="528" t="str">
        <f>VLOOKUP(A4,'9300data'!A:G,3,FALSE)</f>
        <v>00</v>
      </c>
      <c r="D4" s="529" t="s">
        <v>4</v>
      </c>
      <c r="E4" s="530"/>
      <c r="F4" s="530"/>
      <c r="G4" s="531"/>
      <c r="I4" s="6"/>
      <c r="J4" s="132" t="s">
        <v>19</v>
      </c>
      <c r="K4" s="111"/>
      <c r="L4" s="112" t="s">
        <v>4</v>
      </c>
      <c r="M4" s="112" t="s">
        <v>4</v>
      </c>
      <c r="N4" s="113"/>
      <c r="O4" s="113"/>
      <c r="P4" s="114"/>
    </row>
    <row r="5" spans="1:16" s="8" customFormat="1" ht="12" hidden="1" customHeight="1" x14ac:dyDescent="0.25">
      <c r="A5" s="395" t="s">
        <v>22</v>
      </c>
      <c r="B5" s="396"/>
      <c r="C5" s="397" t="s">
        <v>23</v>
      </c>
      <c r="D5" s="397" t="s">
        <v>4</v>
      </c>
      <c r="E5" s="398"/>
      <c r="F5" s="398"/>
      <c r="G5" s="399"/>
      <c r="H5" s="13"/>
      <c r="I5" s="6"/>
      <c r="J5" s="133" t="s">
        <v>22</v>
      </c>
      <c r="K5" s="105"/>
      <c r="L5" s="48" t="s">
        <v>23</v>
      </c>
      <c r="M5" s="48" t="s">
        <v>4</v>
      </c>
      <c r="N5" s="19"/>
      <c r="O5" s="19"/>
      <c r="P5" s="20"/>
    </row>
    <row r="6" spans="1:16" s="8" customFormat="1" ht="12" hidden="1" customHeight="1" x14ac:dyDescent="0.25">
      <c r="A6" s="400" t="s">
        <v>20</v>
      </c>
      <c r="B6" s="401"/>
      <c r="C6" s="402" t="s">
        <v>21</v>
      </c>
      <c r="D6" s="402" t="s">
        <v>4</v>
      </c>
      <c r="E6" s="403"/>
      <c r="F6" s="403"/>
      <c r="G6" s="404"/>
      <c r="I6" s="6"/>
      <c r="J6" s="133" t="s">
        <v>20</v>
      </c>
      <c r="K6" s="105"/>
      <c r="L6" s="48" t="s">
        <v>21</v>
      </c>
      <c r="M6" s="48" t="s">
        <v>4</v>
      </c>
      <c r="N6" s="19"/>
      <c r="O6" s="19"/>
      <c r="P6" s="20"/>
    </row>
    <row r="7" spans="1:16" s="8" customFormat="1" ht="12" hidden="1" customHeight="1" x14ac:dyDescent="0.25">
      <c r="A7" s="424"/>
      <c r="B7" s="562"/>
      <c r="C7" s="563"/>
      <c r="D7" s="563"/>
      <c r="E7" s="564"/>
      <c r="F7" s="564"/>
      <c r="G7" s="427"/>
      <c r="I7" s="6"/>
      <c r="J7" s="134"/>
      <c r="K7" s="115"/>
      <c r="L7" s="116"/>
      <c r="M7" s="116"/>
      <c r="N7" s="117"/>
      <c r="O7" s="117"/>
      <c r="P7" s="118"/>
    </row>
    <row r="8" spans="1:16" s="8" customFormat="1" ht="15" customHeight="1" x14ac:dyDescent="0.25">
      <c r="A8" s="571" t="s">
        <v>6</v>
      </c>
      <c r="B8" s="572"/>
      <c r="C8" s="575"/>
      <c r="D8" s="576"/>
      <c r="E8" s="575"/>
      <c r="F8" s="575"/>
      <c r="G8" s="576"/>
      <c r="I8" s="6"/>
      <c r="J8" s="124" t="s">
        <v>6</v>
      </c>
      <c r="K8" s="80"/>
      <c r="L8" s="83"/>
      <c r="M8" s="84"/>
      <c r="N8" s="83"/>
      <c r="O8" s="83"/>
      <c r="P8" s="84"/>
    </row>
    <row r="9" spans="1:16" s="8" customFormat="1" ht="15" customHeight="1" x14ac:dyDescent="0.25">
      <c r="A9" s="580" t="s">
        <v>25</v>
      </c>
      <c r="B9" s="535"/>
      <c r="C9" s="530"/>
      <c r="D9" s="531"/>
      <c r="E9" s="531">
        <f>VLOOKUP(A9,'9300data'!A:G,5,FALSE)</f>
        <v>2</v>
      </c>
      <c r="F9" s="530"/>
      <c r="G9" s="531"/>
      <c r="I9" s="6"/>
      <c r="J9" s="135" t="s">
        <v>7</v>
      </c>
      <c r="K9" s="119"/>
      <c r="L9" s="113"/>
      <c r="M9" s="114"/>
      <c r="N9" s="114">
        <v>0</v>
      </c>
      <c r="O9" s="113"/>
      <c r="P9" s="114"/>
    </row>
    <row r="10" spans="1:16" s="8" customFormat="1" ht="12" hidden="1" customHeight="1" x14ac:dyDescent="0.25">
      <c r="A10" s="405" t="s">
        <v>25</v>
      </c>
      <c r="B10" s="577"/>
      <c r="C10" s="578"/>
      <c r="D10" s="579"/>
      <c r="E10" s="399">
        <v>2</v>
      </c>
      <c r="F10" s="578"/>
      <c r="G10" s="579"/>
      <c r="H10" s="13"/>
      <c r="I10" s="6"/>
      <c r="J10" s="136" t="s">
        <v>25</v>
      </c>
      <c r="K10" s="106"/>
      <c r="L10" s="49"/>
      <c r="M10" s="50"/>
      <c r="N10" s="20">
        <v>2</v>
      </c>
      <c r="O10" s="49"/>
      <c r="P10" s="50"/>
    </row>
    <row r="11" spans="1:16" s="8" customFormat="1" ht="12" hidden="1" customHeight="1" x14ac:dyDescent="0.25">
      <c r="A11" s="407" t="s">
        <v>24</v>
      </c>
      <c r="B11" s="409"/>
      <c r="C11" s="410"/>
      <c r="D11" s="411"/>
      <c r="E11" s="404">
        <v>4</v>
      </c>
      <c r="F11" s="410"/>
      <c r="G11" s="411"/>
      <c r="H11" s="13"/>
      <c r="I11" s="6"/>
      <c r="J11" s="136" t="s">
        <v>24</v>
      </c>
      <c r="K11" s="106"/>
      <c r="L11" s="49"/>
      <c r="M11" s="50"/>
      <c r="N11" s="20">
        <v>4</v>
      </c>
      <c r="O11" s="49"/>
      <c r="P11" s="50"/>
    </row>
    <row r="12" spans="1:16" s="8" customFormat="1" ht="12" hidden="1" customHeight="1" x14ac:dyDescent="0.25">
      <c r="A12" s="565"/>
      <c r="B12" s="425"/>
      <c r="C12" s="426"/>
      <c r="D12" s="428"/>
      <c r="E12" s="427"/>
      <c r="F12" s="426"/>
      <c r="G12" s="428"/>
      <c r="I12" s="6"/>
      <c r="J12" s="137"/>
      <c r="K12" s="120"/>
      <c r="L12" s="121"/>
      <c r="M12" s="122"/>
      <c r="N12" s="118"/>
      <c r="O12" s="121"/>
      <c r="P12" s="122"/>
    </row>
    <row r="13" spans="1:16" s="8" customFormat="1" ht="15" customHeight="1" x14ac:dyDescent="0.25">
      <c r="A13" s="571" t="s">
        <v>26</v>
      </c>
      <c r="B13" s="572"/>
      <c r="C13" s="575"/>
      <c r="D13" s="576"/>
      <c r="E13" s="575"/>
      <c r="F13" s="575"/>
      <c r="G13" s="576"/>
      <c r="I13" s="6"/>
      <c r="J13" s="124" t="s">
        <v>26</v>
      </c>
      <c r="K13" s="80"/>
      <c r="L13" s="83"/>
      <c r="M13" s="84"/>
      <c r="N13" s="83"/>
      <c r="O13" s="83"/>
      <c r="P13" s="84"/>
    </row>
    <row r="14" spans="1:16" s="9" customFormat="1" ht="15" customHeight="1" x14ac:dyDescent="0.25">
      <c r="A14" s="580" t="s">
        <v>27</v>
      </c>
      <c r="B14" s="535"/>
      <c r="C14" s="530"/>
      <c r="D14" s="531"/>
      <c r="E14" s="530"/>
      <c r="F14" s="531">
        <f>VLOOKUP(A14,'9300data'!A:G,6,FALSE)</f>
        <v>0</v>
      </c>
      <c r="G14" s="531"/>
      <c r="I14" s="6"/>
      <c r="J14" s="135" t="s">
        <v>27</v>
      </c>
      <c r="K14" s="119"/>
      <c r="L14" s="113"/>
      <c r="M14" s="114"/>
      <c r="N14" s="113"/>
      <c r="O14" s="114">
        <v>0</v>
      </c>
      <c r="P14" s="114"/>
    </row>
    <row r="15" spans="1:16" s="9" customFormat="1" ht="12" hidden="1" customHeight="1" x14ac:dyDescent="0.25">
      <c r="A15" s="405" t="s">
        <v>347</v>
      </c>
      <c r="B15" s="406"/>
      <c r="C15" s="398"/>
      <c r="D15" s="399"/>
      <c r="E15" s="398"/>
      <c r="F15" s="399">
        <v>3</v>
      </c>
      <c r="G15" s="399"/>
      <c r="I15" s="6"/>
      <c r="J15" s="136" t="s">
        <v>347</v>
      </c>
      <c r="K15" s="21"/>
      <c r="L15" s="19"/>
      <c r="M15" s="20"/>
      <c r="N15" s="19"/>
      <c r="O15" s="20">
        <v>3</v>
      </c>
      <c r="P15" s="20"/>
    </row>
    <row r="16" spans="1:16" s="9" customFormat="1" ht="12" hidden="1" customHeight="1" x14ac:dyDescent="0.25">
      <c r="A16" s="565"/>
      <c r="B16" s="566"/>
      <c r="C16" s="564"/>
      <c r="D16" s="427"/>
      <c r="E16" s="564"/>
      <c r="F16" s="427"/>
      <c r="G16" s="427"/>
      <c r="I16" s="6"/>
      <c r="J16" s="137"/>
      <c r="K16" s="123"/>
      <c r="L16" s="117"/>
      <c r="M16" s="118"/>
      <c r="N16" s="117"/>
      <c r="O16" s="118"/>
      <c r="P16" s="118"/>
    </row>
    <row r="17" spans="1:16" s="9" customFormat="1" ht="15" customHeight="1" x14ac:dyDescent="0.25">
      <c r="A17" s="571" t="s">
        <v>28</v>
      </c>
      <c r="B17" s="649"/>
      <c r="C17" s="650"/>
      <c r="D17" s="651"/>
      <c r="E17" s="650"/>
      <c r="F17" s="650"/>
      <c r="G17" s="651"/>
      <c r="I17" s="6"/>
      <c r="J17" s="124" t="s">
        <v>28</v>
      </c>
      <c r="K17" s="91"/>
      <c r="L17" s="92"/>
      <c r="M17" s="93"/>
      <c r="N17" s="92"/>
      <c r="O17" s="92"/>
      <c r="P17" s="93"/>
    </row>
    <row r="18" spans="1:16" s="9" customFormat="1" ht="15" customHeight="1" x14ac:dyDescent="0.25">
      <c r="A18" s="580" t="s">
        <v>29</v>
      </c>
      <c r="B18" s="535"/>
      <c r="C18" s="530"/>
      <c r="D18" s="531"/>
      <c r="E18" s="530"/>
      <c r="F18" s="530"/>
      <c r="G18" s="531">
        <f>VLOOKUP(A18,'9300data'!A:G,7,FALSE)</f>
        <v>0</v>
      </c>
      <c r="H18" s="13"/>
      <c r="I18" s="6"/>
      <c r="J18" s="135" t="s">
        <v>29</v>
      </c>
      <c r="K18" s="119"/>
      <c r="L18" s="113"/>
      <c r="M18" s="114"/>
      <c r="N18" s="113"/>
      <c r="O18" s="113"/>
      <c r="P18" s="114">
        <v>0</v>
      </c>
    </row>
    <row r="19" spans="1:16" s="9" customFormat="1" ht="15" customHeight="1" x14ac:dyDescent="0.25">
      <c r="A19" s="571" t="s">
        <v>41</v>
      </c>
      <c r="B19" s="572"/>
      <c r="C19" s="652"/>
      <c r="D19" s="574"/>
      <c r="E19" s="652"/>
      <c r="F19" s="652"/>
      <c r="G19" s="574"/>
      <c r="H19" s="13"/>
      <c r="I19" s="6"/>
      <c r="J19" s="136" t="s">
        <v>30</v>
      </c>
      <c r="K19" s="21"/>
      <c r="L19" s="19"/>
      <c r="M19" s="20"/>
      <c r="N19" s="19"/>
      <c r="O19" s="19"/>
      <c r="P19" s="20" t="s">
        <v>2</v>
      </c>
    </row>
    <row r="20" spans="1:16" s="9" customFormat="1" ht="15" customHeight="1" x14ac:dyDescent="0.25">
      <c r="A20" s="829" t="s">
        <v>504</v>
      </c>
      <c r="B20" s="535"/>
      <c r="C20" s="530"/>
      <c r="D20" s="531"/>
      <c r="E20" s="530"/>
      <c r="F20" s="530"/>
      <c r="G20" s="531"/>
      <c r="H20" s="13"/>
      <c r="I20" s="6"/>
      <c r="J20" s="124" t="s">
        <v>41</v>
      </c>
      <c r="K20" s="80"/>
      <c r="L20" s="94"/>
      <c r="M20" s="82"/>
      <c r="N20" s="94"/>
      <c r="O20" s="94"/>
      <c r="P20" s="82"/>
    </row>
    <row r="21" spans="1:16" ht="12.2" customHeight="1" thickBot="1" x14ac:dyDescent="0.3">
      <c r="J21" s="138" t="s">
        <v>348</v>
      </c>
      <c r="K21" s="139"/>
      <c r="L21" s="140"/>
      <c r="M21" s="141"/>
      <c r="N21" s="140"/>
      <c r="O21" s="140"/>
      <c r="P21" s="141"/>
    </row>
    <row r="22" spans="1:16" ht="12.2" customHeight="1" thickTop="1" x14ac:dyDescent="0.25"/>
    <row r="23" spans="1:16" ht="12.2" customHeight="1" x14ac:dyDescent="0.25"/>
    <row r="26" spans="1:16" x14ac:dyDescent="0.25">
      <c r="J26" s="1"/>
    </row>
  </sheetData>
  <mergeCells count="2">
    <mergeCell ref="A1:G1"/>
    <mergeCell ref="J1:P1"/>
  </mergeCells>
  <phoneticPr fontId="0" type="noConversion"/>
  <dataValidations count="4">
    <dataValidation type="list" allowBlank="1" showInputMessage="1" showErrorMessage="1" sqref="A4">
      <formula1>$J$4:$J$6</formula1>
    </dataValidation>
    <dataValidation type="list" allowBlank="1" showInputMessage="1" showErrorMessage="1" sqref="A9">
      <formula1>$J$9:$J$11</formula1>
    </dataValidation>
    <dataValidation type="list" allowBlank="1" showInputMessage="1" showErrorMessage="1" sqref="A14">
      <formula1>$J$14:$J$15</formula1>
    </dataValidation>
    <dataValidation type="list" allowBlank="1" showInputMessage="1" showErrorMessage="1" sqref="A18">
      <formula1>$J$18:$J$19</formula1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>
    <oddFooter>&amp;RCAL Controls GBP price list July 2011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57" t="s">
        <v>0</v>
      </c>
      <c r="B1" s="158" t="s">
        <v>362</v>
      </c>
      <c r="C1" s="159" t="s">
        <v>2</v>
      </c>
      <c r="D1" s="160" t="s">
        <v>4</v>
      </c>
      <c r="E1" s="161" t="s">
        <v>3</v>
      </c>
      <c r="F1" s="162" t="s">
        <v>3</v>
      </c>
      <c r="G1" s="161" t="s">
        <v>3</v>
      </c>
    </row>
    <row r="2" spans="1:7" x14ac:dyDescent="0.2">
      <c r="A2" s="131"/>
      <c r="B2" s="107"/>
      <c r="C2" s="108"/>
      <c r="D2" s="109"/>
      <c r="E2" s="110"/>
      <c r="F2" s="110"/>
      <c r="G2" s="110"/>
    </row>
    <row r="3" spans="1:7" x14ac:dyDescent="0.2">
      <c r="A3" s="124" t="s">
        <v>5</v>
      </c>
      <c r="B3" s="80"/>
      <c r="C3" s="81"/>
      <c r="D3" s="82"/>
      <c r="E3" s="83"/>
      <c r="F3" s="83"/>
      <c r="G3" s="84"/>
    </row>
    <row r="4" spans="1:7" x14ac:dyDescent="0.2">
      <c r="A4" s="132" t="s">
        <v>19</v>
      </c>
      <c r="B4" s="111"/>
      <c r="C4" s="112" t="s">
        <v>4</v>
      </c>
      <c r="D4" s="112" t="s">
        <v>4</v>
      </c>
      <c r="E4" s="113"/>
      <c r="F4" s="113"/>
      <c r="G4" s="114"/>
    </row>
    <row r="5" spans="1:7" x14ac:dyDescent="0.2">
      <c r="A5" s="133" t="s">
        <v>22</v>
      </c>
      <c r="B5" s="105"/>
      <c r="C5" s="336">
        <v>11</v>
      </c>
      <c r="D5" s="48" t="s">
        <v>4</v>
      </c>
      <c r="E5" s="19"/>
      <c r="F5" s="19"/>
      <c r="G5" s="20"/>
    </row>
    <row r="6" spans="1:7" x14ac:dyDescent="0.2">
      <c r="A6" s="133" t="s">
        <v>20</v>
      </c>
      <c r="B6" s="105"/>
      <c r="C6" s="336">
        <v>22</v>
      </c>
      <c r="D6" s="48" t="s">
        <v>4</v>
      </c>
      <c r="E6" s="19"/>
      <c r="F6" s="19"/>
      <c r="G6" s="20"/>
    </row>
    <row r="7" spans="1:7" x14ac:dyDescent="0.2">
      <c r="A7" s="134"/>
      <c r="B7" s="115"/>
      <c r="C7" s="116"/>
      <c r="D7" s="116"/>
      <c r="E7" s="117"/>
      <c r="F7" s="117"/>
      <c r="G7" s="118"/>
    </row>
    <row r="8" spans="1:7" x14ac:dyDescent="0.2">
      <c r="A8" s="124" t="s">
        <v>6</v>
      </c>
      <c r="B8" s="80"/>
      <c r="C8" s="83"/>
      <c r="D8" s="84"/>
      <c r="E8" s="83"/>
      <c r="F8" s="83"/>
      <c r="G8" s="84"/>
    </row>
    <row r="9" spans="1:7" x14ac:dyDescent="0.2">
      <c r="A9" s="135" t="s">
        <v>7</v>
      </c>
      <c r="B9" s="119"/>
      <c r="C9" s="113"/>
      <c r="D9" s="114"/>
      <c r="E9" s="114">
        <v>0</v>
      </c>
      <c r="F9" s="113"/>
      <c r="G9" s="114"/>
    </row>
    <row r="10" spans="1:7" x14ac:dyDescent="0.2">
      <c r="A10" s="136" t="s">
        <v>25</v>
      </c>
      <c r="B10" s="106"/>
      <c r="C10" s="49"/>
      <c r="D10" s="50"/>
      <c r="E10" s="20">
        <v>2</v>
      </c>
      <c r="F10" s="49"/>
      <c r="G10" s="50"/>
    </row>
    <row r="11" spans="1:7" x14ac:dyDescent="0.2">
      <c r="A11" s="136" t="s">
        <v>24</v>
      </c>
      <c r="B11" s="106"/>
      <c r="C11" s="49"/>
      <c r="D11" s="50"/>
      <c r="E11" s="20">
        <v>4</v>
      </c>
      <c r="F11" s="49"/>
      <c r="G11" s="50"/>
    </row>
    <row r="12" spans="1:7" x14ac:dyDescent="0.2">
      <c r="A12" s="137"/>
      <c r="B12" s="120"/>
      <c r="C12" s="121"/>
      <c r="D12" s="122"/>
      <c r="E12" s="118"/>
      <c r="F12" s="121"/>
      <c r="G12" s="122"/>
    </row>
    <row r="13" spans="1:7" x14ac:dyDescent="0.2">
      <c r="A13" s="124" t="s">
        <v>26</v>
      </c>
      <c r="B13" s="80"/>
      <c r="C13" s="83"/>
      <c r="D13" s="84"/>
      <c r="E13" s="83"/>
      <c r="F13" s="83"/>
      <c r="G13" s="84"/>
    </row>
    <row r="14" spans="1:7" x14ac:dyDescent="0.2">
      <c r="A14" s="135" t="s">
        <v>27</v>
      </c>
      <c r="B14" s="119"/>
      <c r="C14" s="113"/>
      <c r="D14" s="114"/>
      <c r="E14" s="113"/>
      <c r="F14" s="114">
        <v>0</v>
      </c>
      <c r="G14" s="114"/>
    </row>
    <row r="15" spans="1:7" x14ac:dyDescent="0.2">
      <c r="A15" s="136" t="s">
        <v>347</v>
      </c>
      <c r="B15" s="21"/>
      <c r="C15" s="19"/>
      <c r="D15" s="20"/>
      <c r="E15" s="19"/>
      <c r="F15" s="20">
        <v>3</v>
      </c>
      <c r="G15" s="20"/>
    </row>
    <row r="16" spans="1:7" x14ac:dyDescent="0.2">
      <c r="A16" s="137"/>
      <c r="B16" s="123"/>
      <c r="C16" s="117"/>
      <c r="D16" s="118"/>
      <c r="E16" s="117"/>
      <c r="F16" s="118"/>
      <c r="G16" s="118"/>
    </row>
    <row r="17" spans="1:7" x14ac:dyDescent="0.2">
      <c r="A17" s="124" t="s">
        <v>28</v>
      </c>
      <c r="B17" s="91"/>
      <c r="C17" s="92"/>
      <c r="D17" s="93"/>
      <c r="E17" s="92"/>
      <c r="F17" s="92"/>
      <c r="G17" s="93"/>
    </row>
    <row r="18" spans="1:7" x14ac:dyDescent="0.2">
      <c r="A18" s="135" t="s">
        <v>29</v>
      </c>
      <c r="B18" s="119"/>
      <c r="C18" s="113"/>
      <c r="D18" s="114"/>
      <c r="E18" s="113"/>
      <c r="F18" s="113"/>
      <c r="G18" s="114">
        <v>0</v>
      </c>
    </row>
    <row r="19" spans="1:7" x14ac:dyDescent="0.2">
      <c r="A19" s="136" t="s">
        <v>30</v>
      </c>
      <c r="B19" s="21"/>
      <c r="C19" s="19"/>
      <c r="D19" s="20"/>
      <c r="E19" s="19"/>
      <c r="F19" s="19"/>
      <c r="G19" s="20" t="s">
        <v>2</v>
      </c>
    </row>
    <row r="20" spans="1:7" x14ac:dyDescent="0.2">
      <c r="A20" s="137"/>
      <c r="B20" s="123"/>
      <c r="C20" s="117"/>
      <c r="D20" s="118"/>
      <c r="E20" s="117"/>
      <c r="F20" s="117"/>
      <c r="G20" s="118"/>
    </row>
    <row r="21" spans="1:7" x14ac:dyDescent="0.2">
      <c r="A21" s="124" t="s">
        <v>41</v>
      </c>
      <c r="B21" s="80"/>
      <c r="C21" s="94"/>
      <c r="D21" s="82"/>
      <c r="E21" s="94"/>
      <c r="F21" s="94"/>
      <c r="G21" s="82"/>
    </row>
    <row r="22" spans="1:7" ht="13.5" thickBot="1" x14ac:dyDescent="0.25">
      <c r="A22" s="138" t="s">
        <v>348</v>
      </c>
      <c r="B22" s="139"/>
      <c r="C22" s="140"/>
      <c r="D22" s="141"/>
      <c r="E22" s="140"/>
      <c r="F22" s="140"/>
      <c r="G22" s="141"/>
    </row>
    <row r="23" spans="1:7" ht="13.5" thickTop="1" x14ac:dyDescent="0.2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R23"/>
  <sheetViews>
    <sheetView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357" customWidth="1"/>
    <col min="2" max="2" width="7.140625" style="358" customWidth="1"/>
    <col min="3" max="3" width="3.85546875" style="357" customWidth="1"/>
    <col min="4" max="4" width="3.85546875" style="416" customWidth="1"/>
    <col min="5" max="6" width="3.85546875" style="357" customWidth="1"/>
    <col min="7" max="7" width="3.85546875" style="416" customWidth="1"/>
    <col min="12" max="12" width="13.85546875" hidden="1" customWidth="1"/>
    <col min="13" max="13" width="11.140625" style="2" hidden="1" customWidth="1"/>
    <col min="14" max="14" width="6.42578125" hidden="1" customWidth="1"/>
    <col min="15" max="15" width="5.85546875" style="4" hidden="1" customWidth="1"/>
    <col min="16" max="17" width="6" hidden="1" customWidth="1"/>
    <col min="18" max="18" width="6" style="4" hidden="1" customWidth="1"/>
  </cols>
  <sheetData>
    <row r="1" spans="1:18" ht="45" customHeight="1" thickTop="1" x14ac:dyDescent="0.2">
      <c r="A1" s="854" t="s">
        <v>506</v>
      </c>
      <c r="B1" s="864"/>
      <c r="C1" s="864"/>
      <c r="D1" s="864"/>
      <c r="E1" s="864"/>
      <c r="F1" s="864"/>
      <c r="G1" s="864"/>
      <c r="H1" s="5"/>
      <c r="L1" s="856" t="s">
        <v>422</v>
      </c>
      <c r="M1" s="857"/>
      <c r="N1" s="857"/>
      <c r="O1" s="857"/>
      <c r="P1" s="857"/>
      <c r="Q1" s="857"/>
      <c r="R1" s="857"/>
    </row>
    <row r="2" spans="1:18" s="6" customFormat="1" ht="15" customHeight="1" x14ac:dyDescent="0.25">
      <c r="A2" s="508" t="s">
        <v>0</v>
      </c>
      <c r="B2" s="509" t="s">
        <v>363</v>
      </c>
      <c r="C2" s="648" t="str">
        <f>C4</f>
        <v>00</v>
      </c>
      <c r="D2" s="513" t="s">
        <v>4</v>
      </c>
      <c r="E2" s="511">
        <f>E9</f>
        <v>0</v>
      </c>
      <c r="F2" s="510">
        <f>F14</f>
        <v>0</v>
      </c>
      <c r="G2" s="511">
        <f>G17</f>
        <v>0</v>
      </c>
      <c r="H2" s="13"/>
      <c r="L2" s="157" t="s">
        <v>0</v>
      </c>
      <c r="M2" s="158" t="s">
        <v>363</v>
      </c>
      <c r="N2" s="333" t="s">
        <v>2</v>
      </c>
      <c r="O2" s="160" t="s">
        <v>4</v>
      </c>
      <c r="P2" s="160" t="s">
        <v>3</v>
      </c>
      <c r="Q2" s="334" t="s">
        <v>3</v>
      </c>
      <c r="R2" s="160" t="s">
        <v>3</v>
      </c>
    </row>
    <row r="3" spans="1:18" s="8" customFormat="1" ht="15" customHeight="1" x14ac:dyDescent="0.25">
      <c r="A3" s="571" t="s">
        <v>5</v>
      </c>
      <c r="B3" s="572"/>
      <c r="C3" s="573"/>
      <c r="D3" s="574"/>
      <c r="E3" s="575"/>
      <c r="F3" s="575"/>
      <c r="G3" s="576"/>
      <c r="I3" s="6"/>
      <c r="L3" s="124" t="s">
        <v>5</v>
      </c>
      <c r="M3" s="80"/>
      <c r="N3" s="81"/>
      <c r="O3" s="82"/>
      <c r="P3" s="83"/>
      <c r="Q3" s="83"/>
      <c r="R3" s="84"/>
    </row>
    <row r="4" spans="1:18" s="8" customFormat="1" ht="15" customHeight="1" x14ac:dyDescent="0.25">
      <c r="A4" s="526" t="s">
        <v>19</v>
      </c>
      <c r="B4" s="527"/>
      <c r="C4" s="528" t="str">
        <f>VLOOKUP(A4,'9400data'!A:G,3,FALSE)</f>
        <v>00</v>
      </c>
      <c r="D4" s="529" t="s">
        <v>4</v>
      </c>
      <c r="E4" s="530"/>
      <c r="F4" s="530"/>
      <c r="G4" s="531"/>
      <c r="I4" s="6"/>
      <c r="L4" s="132" t="s">
        <v>19</v>
      </c>
      <c r="M4" s="111"/>
      <c r="N4" s="112" t="s">
        <v>4</v>
      </c>
      <c r="O4" s="112" t="s">
        <v>4</v>
      </c>
      <c r="P4" s="113"/>
      <c r="Q4" s="113"/>
      <c r="R4" s="114"/>
    </row>
    <row r="5" spans="1:18" s="8" customFormat="1" ht="12" hidden="1" customHeight="1" x14ac:dyDescent="0.25">
      <c r="A5" s="395" t="s">
        <v>22</v>
      </c>
      <c r="B5" s="396"/>
      <c r="C5" s="397" t="s">
        <v>23</v>
      </c>
      <c r="D5" s="397" t="s">
        <v>4</v>
      </c>
      <c r="E5" s="398"/>
      <c r="F5" s="398"/>
      <c r="G5" s="399"/>
      <c r="H5" s="13"/>
      <c r="I5" s="6"/>
      <c r="L5" s="133" t="s">
        <v>22</v>
      </c>
      <c r="M5" s="105"/>
      <c r="N5" s="48" t="s">
        <v>23</v>
      </c>
      <c r="O5" s="48" t="s">
        <v>4</v>
      </c>
      <c r="P5" s="19"/>
      <c r="Q5" s="19"/>
      <c r="R5" s="20"/>
    </row>
    <row r="6" spans="1:18" s="8" customFormat="1" ht="12" hidden="1" customHeight="1" x14ac:dyDescent="0.25">
      <c r="A6" s="400" t="s">
        <v>20</v>
      </c>
      <c r="B6" s="401"/>
      <c r="C6" s="402" t="s">
        <v>21</v>
      </c>
      <c r="D6" s="402" t="s">
        <v>4</v>
      </c>
      <c r="E6" s="403"/>
      <c r="F6" s="403"/>
      <c r="G6" s="404"/>
      <c r="I6" s="6"/>
      <c r="L6" s="133" t="s">
        <v>20</v>
      </c>
      <c r="M6" s="105"/>
      <c r="N6" s="48" t="s">
        <v>21</v>
      </c>
      <c r="O6" s="48" t="s">
        <v>4</v>
      </c>
      <c r="P6" s="19"/>
      <c r="Q6" s="19"/>
      <c r="R6" s="20"/>
    </row>
    <row r="7" spans="1:18" s="8" customFormat="1" ht="12" hidden="1" customHeight="1" x14ac:dyDescent="0.25">
      <c r="A7" s="424"/>
      <c r="B7" s="562"/>
      <c r="C7" s="563"/>
      <c r="D7" s="563"/>
      <c r="E7" s="564"/>
      <c r="F7" s="564"/>
      <c r="G7" s="427"/>
      <c r="I7" s="6"/>
      <c r="L7" s="134"/>
      <c r="M7" s="115"/>
      <c r="N7" s="116"/>
      <c r="O7" s="116"/>
      <c r="P7" s="117"/>
      <c r="Q7" s="117"/>
      <c r="R7" s="118"/>
    </row>
    <row r="8" spans="1:18" s="8" customFormat="1" ht="15" customHeight="1" x14ac:dyDescent="0.25">
      <c r="A8" s="571" t="s">
        <v>6</v>
      </c>
      <c r="B8" s="572"/>
      <c r="C8" s="575"/>
      <c r="D8" s="576"/>
      <c r="E8" s="575"/>
      <c r="F8" s="575"/>
      <c r="G8" s="576"/>
      <c r="I8" s="6"/>
      <c r="L8" s="124" t="s">
        <v>6</v>
      </c>
      <c r="M8" s="80"/>
      <c r="N8" s="83"/>
      <c r="O8" s="84"/>
      <c r="P8" s="83"/>
      <c r="Q8" s="83"/>
      <c r="R8" s="84"/>
    </row>
    <row r="9" spans="1:18" s="8" customFormat="1" ht="15" customHeight="1" x14ac:dyDescent="0.25">
      <c r="A9" s="580" t="s">
        <v>7</v>
      </c>
      <c r="B9" s="535"/>
      <c r="C9" s="530"/>
      <c r="D9" s="531"/>
      <c r="E9" s="531">
        <f>VLOOKUP(A9,'9400data'!A:G,5,FALSE)</f>
        <v>0</v>
      </c>
      <c r="F9" s="530"/>
      <c r="G9" s="531"/>
      <c r="I9" s="6"/>
      <c r="L9" s="135" t="s">
        <v>7</v>
      </c>
      <c r="M9" s="119"/>
      <c r="N9" s="113"/>
      <c r="O9" s="114"/>
      <c r="P9" s="114">
        <v>0</v>
      </c>
      <c r="Q9" s="113"/>
      <c r="R9" s="114"/>
    </row>
    <row r="10" spans="1:18" s="8" customFormat="1" ht="12" hidden="1" customHeight="1" x14ac:dyDescent="0.25">
      <c r="A10" s="405" t="s">
        <v>25</v>
      </c>
      <c r="B10" s="577"/>
      <c r="C10" s="578"/>
      <c r="D10" s="579"/>
      <c r="E10" s="399">
        <v>2</v>
      </c>
      <c r="F10" s="578"/>
      <c r="G10" s="579"/>
      <c r="H10" s="13"/>
      <c r="I10" s="6"/>
      <c r="L10" s="136" t="s">
        <v>25</v>
      </c>
      <c r="M10" s="106"/>
      <c r="N10" s="49"/>
      <c r="O10" s="50"/>
      <c r="P10" s="20">
        <v>2</v>
      </c>
      <c r="Q10" s="49"/>
      <c r="R10" s="50"/>
    </row>
    <row r="11" spans="1:18" s="8" customFormat="1" ht="12" hidden="1" customHeight="1" x14ac:dyDescent="0.25">
      <c r="A11" s="407" t="s">
        <v>24</v>
      </c>
      <c r="B11" s="409"/>
      <c r="C11" s="410"/>
      <c r="D11" s="411"/>
      <c r="E11" s="404">
        <v>4</v>
      </c>
      <c r="F11" s="410"/>
      <c r="G11" s="411"/>
      <c r="H11" s="13"/>
      <c r="I11" s="6"/>
      <c r="L11" s="136" t="s">
        <v>24</v>
      </c>
      <c r="M11" s="106"/>
      <c r="N11" s="49"/>
      <c r="O11" s="50"/>
      <c r="P11" s="20">
        <v>4</v>
      </c>
      <c r="Q11" s="49"/>
      <c r="R11" s="50"/>
    </row>
    <row r="12" spans="1:18" s="8" customFormat="1" ht="12" hidden="1" customHeight="1" x14ac:dyDescent="0.25">
      <c r="A12" s="565"/>
      <c r="B12" s="425"/>
      <c r="C12" s="426"/>
      <c r="D12" s="428"/>
      <c r="E12" s="427"/>
      <c r="F12" s="426"/>
      <c r="G12" s="428"/>
      <c r="I12" s="6"/>
      <c r="L12" s="137"/>
      <c r="M12" s="120"/>
      <c r="N12" s="121"/>
      <c r="O12" s="122"/>
      <c r="P12" s="118"/>
      <c r="Q12" s="121"/>
      <c r="R12" s="122"/>
    </row>
    <row r="13" spans="1:18" s="8" customFormat="1" ht="15" customHeight="1" x14ac:dyDescent="0.25">
      <c r="A13" s="484" t="s">
        <v>26</v>
      </c>
      <c r="B13" s="655"/>
      <c r="C13" s="656"/>
      <c r="D13" s="657"/>
      <c r="E13" s="656"/>
      <c r="F13" s="656"/>
      <c r="G13" s="658"/>
      <c r="L13" s="124" t="s">
        <v>26</v>
      </c>
      <c r="M13" s="80"/>
      <c r="N13" s="83"/>
      <c r="O13" s="84"/>
      <c r="P13" s="83"/>
      <c r="Q13" s="83"/>
      <c r="R13" s="84"/>
    </row>
    <row r="14" spans="1:18" s="9" customFormat="1" ht="15" customHeight="1" x14ac:dyDescent="0.25">
      <c r="A14" s="488" t="s">
        <v>27</v>
      </c>
      <c r="B14" s="490"/>
      <c r="C14" s="488"/>
      <c r="D14" s="489"/>
      <c r="E14" s="488"/>
      <c r="F14" s="489">
        <f>VLOOKUP(A14,'9400data'!A:G,6,FALSE)</f>
        <v>0</v>
      </c>
      <c r="G14" s="659"/>
      <c r="L14" s="135" t="s">
        <v>27</v>
      </c>
      <c r="M14" s="119"/>
      <c r="N14" s="113"/>
      <c r="O14" s="114"/>
      <c r="P14" s="113"/>
      <c r="Q14" s="114">
        <v>0</v>
      </c>
      <c r="R14" s="114"/>
    </row>
    <row r="15" spans="1:18" s="9" customFormat="1" ht="12" hidden="1" customHeight="1" x14ac:dyDescent="0.25">
      <c r="A15" s="653" t="s">
        <v>458</v>
      </c>
      <c r="B15" s="654"/>
      <c r="C15" s="422"/>
      <c r="D15" s="423"/>
      <c r="E15" s="422"/>
      <c r="F15" s="423"/>
      <c r="G15" s="423"/>
      <c r="L15" s="137" t="s">
        <v>458</v>
      </c>
      <c r="M15" s="123"/>
      <c r="N15" s="117"/>
      <c r="O15" s="118"/>
      <c r="P15" s="117"/>
      <c r="Q15" s="118"/>
      <c r="R15" s="118"/>
    </row>
    <row r="16" spans="1:18" s="9" customFormat="1" ht="15" customHeight="1" x14ac:dyDescent="0.25">
      <c r="A16" s="571" t="s">
        <v>28</v>
      </c>
      <c r="B16" s="649"/>
      <c r="C16" s="650"/>
      <c r="D16" s="651"/>
      <c r="E16" s="650"/>
      <c r="F16" s="650"/>
      <c r="G16" s="651"/>
      <c r="L16" s="124" t="s">
        <v>28</v>
      </c>
      <c r="M16" s="91"/>
      <c r="N16" s="92"/>
      <c r="O16" s="93"/>
      <c r="P16" s="92"/>
      <c r="Q16" s="92"/>
      <c r="R16" s="93"/>
    </row>
    <row r="17" spans="1:18" s="9" customFormat="1" ht="15" customHeight="1" x14ac:dyDescent="0.25">
      <c r="A17" s="580" t="s">
        <v>29</v>
      </c>
      <c r="B17" s="535"/>
      <c r="C17" s="530"/>
      <c r="D17" s="531"/>
      <c r="E17" s="530"/>
      <c r="F17" s="530"/>
      <c r="G17" s="531">
        <f>VLOOKUP(A17,'9400data'!A:G,7,FALSE)</f>
        <v>0</v>
      </c>
      <c r="H17" s="13"/>
      <c r="L17" s="135" t="s">
        <v>29</v>
      </c>
      <c r="M17" s="119"/>
      <c r="N17" s="113"/>
      <c r="O17" s="114"/>
      <c r="P17" s="113"/>
      <c r="Q17" s="113"/>
      <c r="R17" s="114">
        <v>0</v>
      </c>
    </row>
    <row r="18" spans="1:18" s="9" customFormat="1" ht="12" hidden="1" customHeight="1" x14ac:dyDescent="0.25">
      <c r="A18" s="405" t="s">
        <v>30</v>
      </c>
      <c r="B18" s="406"/>
      <c r="C18" s="398"/>
      <c r="D18" s="399"/>
      <c r="E18" s="398"/>
      <c r="F18" s="398"/>
      <c r="G18" s="399" t="s">
        <v>2</v>
      </c>
      <c r="H18" s="13"/>
      <c r="L18" s="136" t="s">
        <v>30</v>
      </c>
      <c r="M18" s="21"/>
      <c r="N18" s="19"/>
      <c r="O18" s="20"/>
      <c r="P18" s="19"/>
      <c r="Q18" s="19"/>
      <c r="R18" s="20" t="s">
        <v>2</v>
      </c>
    </row>
    <row r="19" spans="1:18" ht="12.2" customHeight="1" x14ac:dyDescent="0.25"/>
    <row r="20" spans="1:18" ht="12.2" customHeight="1" x14ac:dyDescent="0.25"/>
    <row r="21" spans="1:18" ht="12.2" customHeight="1" x14ac:dyDescent="0.25"/>
    <row r="23" spans="1:18" x14ac:dyDescent="0.25">
      <c r="L23" s="1"/>
    </row>
  </sheetData>
  <mergeCells count="2">
    <mergeCell ref="A1:G1"/>
    <mergeCell ref="L1:R1"/>
  </mergeCells>
  <phoneticPr fontId="0" type="noConversion"/>
  <dataValidations count="3">
    <dataValidation type="list" allowBlank="1" showInputMessage="1" showErrorMessage="1" sqref="A4">
      <formula1>$L$4:$L$6</formula1>
    </dataValidation>
    <dataValidation type="list" allowBlank="1" showInputMessage="1" showErrorMessage="1" sqref="A9">
      <formula1>$L$9:$L$11</formula1>
    </dataValidation>
    <dataValidation type="list" allowBlank="1" showInputMessage="1" showErrorMessage="1" sqref="A17">
      <formula1>$L$17:$L$18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57" t="s">
        <v>0</v>
      </c>
      <c r="B1" s="158" t="s">
        <v>363</v>
      </c>
      <c r="C1" s="159" t="s">
        <v>2</v>
      </c>
      <c r="D1" s="160" t="s">
        <v>4</v>
      </c>
      <c r="E1" s="161" t="s">
        <v>3</v>
      </c>
      <c r="F1" s="162" t="s">
        <v>3</v>
      </c>
      <c r="G1" s="161" t="s">
        <v>3</v>
      </c>
    </row>
    <row r="2" spans="1:7" x14ac:dyDescent="0.2">
      <c r="A2" s="131"/>
      <c r="B2" s="107"/>
      <c r="C2" s="108"/>
      <c r="D2" s="109"/>
      <c r="E2" s="110"/>
      <c r="F2" s="110"/>
      <c r="G2" s="110"/>
    </row>
    <row r="3" spans="1:7" x14ac:dyDescent="0.2">
      <c r="A3" s="124" t="s">
        <v>5</v>
      </c>
      <c r="B3" s="80"/>
      <c r="C3" s="81"/>
      <c r="D3" s="82"/>
      <c r="E3" s="83"/>
      <c r="F3" s="83"/>
      <c r="G3" s="84"/>
    </row>
    <row r="4" spans="1:7" x14ac:dyDescent="0.2">
      <c r="A4" s="132" t="s">
        <v>19</v>
      </c>
      <c r="B4" s="111"/>
      <c r="C4" s="112" t="s">
        <v>4</v>
      </c>
      <c r="D4" s="112" t="s">
        <v>4</v>
      </c>
      <c r="E4" s="113"/>
      <c r="F4" s="113"/>
      <c r="G4" s="114"/>
    </row>
    <row r="5" spans="1:7" x14ac:dyDescent="0.2">
      <c r="A5" s="133" t="s">
        <v>22</v>
      </c>
      <c r="B5" s="105"/>
      <c r="C5" s="336">
        <v>11</v>
      </c>
      <c r="D5" s="48" t="s">
        <v>4</v>
      </c>
      <c r="E5" s="19"/>
      <c r="F5" s="19"/>
      <c r="G5" s="20"/>
    </row>
    <row r="6" spans="1:7" x14ac:dyDescent="0.2">
      <c r="A6" s="133" t="s">
        <v>20</v>
      </c>
      <c r="B6" s="105"/>
      <c r="C6" s="336">
        <v>22</v>
      </c>
      <c r="D6" s="48" t="s">
        <v>4</v>
      </c>
      <c r="E6" s="19"/>
      <c r="F6" s="19"/>
      <c r="G6" s="20"/>
    </row>
    <row r="7" spans="1:7" x14ac:dyDescent="0.2">
      <c r="A7" s="134"/>
      <c r="B7" s="115"/>
      <c r="C7" s="116"/>
      <c r="D7" s="116"/>
      <c r="E7" s="117"/>
      <c r="F7" s="117"/>
      <c r="G7" s="118"/>
    </row>
    <row r="8" spans="1:7" x14ac:dyDescent="0.2">
      <c r="A8" s="124" t="s">
        <v>6</v>
      </c>
      <c r="B8" s="80"/>
      <c r="C8" s="83"/>
      <c r="D8" s="84"/>
      <c r="E8" s="83"/>
      <c r="F8" s="83"/>
      <c r="G8" s="84"/>
    </row>
    <row r="9" spans="1:7" x14ac:dyDescent="0.2">
      <c r="A9" s="135" t="s">
        <v>7</v>
      </c>
      <c r="B9" s="119"/>
      <c r="C9" s="113"/>
      <c r="D9" s="114"/>
      <c r="E9" s="114">
        <v>0</v>
      </c>
      <c r="F9" s="113"/>
      <c r="G9" s="114"/>
    </row>
    <row r="10" spans="1:7" x14ac:dyDescent="0.2">
      <c r="A10" s="136" t="s">
        <v>25</v>
      </c>
      <c r="B10" s="106"/>
      <c r="C10" s="49"/>
      <c r="D10" s="50"/>
      <c r="E10" s="20">
        <v>2</v>
      </c>
      <c r="F10" s="49"/>
      <c r="G10" s="50"/>
    </row>
    <row r="11" spans="1:7" x14ac:dyDescent="0.2">
      <c r="A11" s="136" t="s">
        <v>24</v>
      </c>
      <c r="B11" s="106"/>
      <c r="C11" s="49"/>
      <c r="D11" s="50"/>
      <c r="E11" s="20">
        <v>4</v>
      </c>
      <c r="F11" s="49"/>
      <c r="G11" s="50"/>
    </row>
    <row r="12" spans="1:7" x14ac:dyDescent="0.2">
      <c r="A12" s="137"/>
      <c r="B12" s="120"/>
      <c r="C12" s="121"/>
      <c r="D12" s="122"/>
      <c r="E12" s="118"/>
      <c r="F12" s="121"/>
      <c r="G12" s="122"/>
    </row>
    <row r="13" spans="1:7" x14ac:dyDescent="0.2">
      <c r="A13" s="124" t="s">
        <v>26</v>
      </c>
      <c r="B13" s="80"/>
      <c r="C13" s="83"/>
      <c r="D13" s="84"/>
      <c r="E13" s="83"/>
      <c r="F13" s="83"/>
      <c r="G13" s="84"/>
    </row>
    <row r="14" spans="1:7" x14ac:dyDescent="0.2">
      <c r="A14" s="135" t="s">
        <v>27</v>
      </c>
      <c r="B14" s="119"/>
      <c r="C14" s="113"/>
      <c r="D14" s="114"/>
      <c r="E14" s="113"/>
      <c r="F14" s="114">
        <v>0</v>
      </c>
      <c r="G14" s="114"/>
    </row>
    <row r="15" spans="1:7" x14ac:dyDescent="0.2">
      <c r="A15" s="124" t="s">
        <v>28</v>
      </c>
      <c r="B15" s="91"/>
      <c r="C15" s="92"/>
      <c r="D15" s="93"/>
      <c r="E15" s="92"/>
      <c r="F15" s="92"/>
      <c r="G15" s="93"/>
    </row>
    <row r="16" spans="1:7" x14ac:dyDescent="0.2">
      <c r="A16" s="135" t="s">
        <v>29</v>
      </c>
      <c r="B16" s="119"/>
      <c r="C16" s="113"/>
      <c r="D16" s="114"/>
      <c r="E16" s="113"/>
      <c r="F16" s="113"/>
      <c r="G16" s="114">
        <v>0</v>
      </c>
    </row>
    <row r="17" spans="1:7" x14ac:dyDescent="0.2">
      <c r="A17" s="136" t="s">
        <v>30</v>
      </c>
      <c r="B17" s="21"/>
      <c r="C17" s="19"/>
      <c r="D17" s="20"/>
      <c r="E17" s="19"/>
      <c r="F17" s="19"/>
      <c r="G17" s="20" t="s">
        <v>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U33"/>
  <sheetViews>
    <sheetView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60" style="357" customWidth="1"/>
    <col min="2" max="2" width="7.140625" style="358" customWidth="1"/>
    <col min="3" max="4" width="3.85546875" style="357" customWidth="1"/>
    <col min="5" max="6" width="3.85546875" style="416" customWidth="1"/>
    <col min="7" max="8" width="3.85546875" style="357" customWidth="1"/>
    <col min="9" max="9" width="3.85546875" style="416" customWidth="1"/>
    <col min="13" max="13" width="13.85546875" hidden="1" customWidth="1"/>
    <col min="14" max="14" width="11.140625" style="2" hidden="1" customWidth="1"/>
    <col min="15" max="16" width="6.42578125" hidden="1" customWidth="1"/>
    <col min="17" max="18" width="5.85546875" style="4" hidden="1" customWidth="1"/>
    <col min="19" max="20" width="6" hidden="1" customWidth="1"/>
    <col min="21" max="21" width="6" style="4" hidden="1" customWidth="1"/>
  </cols>
  <sheetData>
    <row r="1" spans="1:21" ht="45" customHeight="1" thickTop="1" x14ac:dyDescent="0.2">
      <c r="A1" s="854" t="s">
        <v>507</v>
      </c>
      <c r="B1" s="855"/>
      <c r="C1" s="855"/>
      <c r="D1" s="855"/>
      <c r="E1" s="855"/>
      <c r="F1" s="855"/>
      <c r="G1" s="855"/>
      <c r="H1" s="855"/>
      <c r="I1" s="855"/>
      <c r="J1" s="5"/>
      <c r="M1" s="856" t="s">
        <v>423</v>
      </c>
      <c r="N1" s="857"/>
      <c r="O1" s="857"/>
      <c r="P1" s="857"/>
      <c r="Q1" s="857"/>
      <c r="R1" s="857"/>
      <c r="S1" s="857"/>
      <c r="T1" s="857"/>
      <c r="U1" s="857"/>
    </row>
    <row r="2" spans="1:21" s="6" customFormat="1" ht="15" customHeight="1" x14ac:dyDescent="0.25">
      <c r="A2" s="508" t="s">
        <v>0</v>
      </c>
      <c r="B2" s="509" t="s">
        <v>364</v>
      </c>
      <c r="C2" s="511" t="str">
        <f>C4</f>
        <v>11</v>
      </c>
      <c r="D2" s="510">
        <v>1</v>
      </c>
      <c r="E2" s="511" t="s">
        <v>18</v>
      </c>
      <c r="F2" s="511" t="str">
        <f>F16</f>
        <v>A</v>
      </c>
      <c r="G2" s="511">
        <f>G21</f>
        <v>0</v>
      </c>
      <c r="H2" s="510">
        <f>H25</f>
        <v>0</v>
      </c>
      <c r="I2" s="511">
        <f>I27</f>
        <v>0</v>
      </c>
      <c r="J2" s="13"/>
      <c r="M2" s="157" t="s">
        <v>0</v>
      </c>
      <c r="N2" s="158" t="s">
        <v>364</v>
      </c>
      <c r="O2" s="171" t="s">
        <v>2</v>
      </c>
      <c r="P2" s="333">
        <v>1</v>
      </c>
      <c r="Q2" s="160" t="s">
        <v>3</v>
      </c>
      <c r="R2" s="160" t="s">
        <v>13</v>
      </c>
      <c r="S2" s="160" t="s">
        <v>3</v>
      </c>
      <c r="T2" s="334" t="s">
        <v>3</v>
      </c>
      <c r="U2" s="160" t="s">
        <v>3</v>
      </c>
    </row>
    <row r="3" spans="1:21" s="8" customFormat="1" ht="15" customHeight="1" x14ac:dyDescent="0.25">
      <c r="A3" s="571" t="s">
        <v>5</v>
      </c>
      <c r="B3" s="572"/>
      <c r="C3" s="573"/>
      <c r="D3" s="573"/>
      <c r="E3" s="574"/>
      <c r="F3" s="574"/>
      <c r="G3" s="575"/>
      <c r="H3" s="575"/>
      <c r="I3" s="576"/>
      <c r="K3" s="6"/>
      <c r="M3" s="124" t="s">
        <v>5</v>
      </c>
      <c r="N3" s="80"/>
      <c r="O3" s="81"/>
      <c r="P3" s="81"/>
      <c r="Q3" s="82"/>
      <c r="R3" s="82"/>
      <c r="S3" s="83"/>
      <c r="T3" s="83"/>
      <c r="U3" s="84"/>
    </row>
    <row r="4" spans="1:21" s="8" customFormat="1" ht="15" customHeight="1" x14ac:dyDescent="0.25">
      <c r="A4" s="526" t="s">
        <v>43</v>
      </c>
      <c r="B4" s="527"/>
      <c r="C4" s="528" t="str">
        <f>VLOOKUP(A4,'9500data'!A:I,3,FALSE)</f>
        <v>11</v>
      </c>
      <c r="D4" s="529" t="s">
        <v>8</v>
      </c>
      <c r="E4" s="529"/>
      <c r="F4" s="529"/>
      <c r="G4" s="530"/>
      <c r="H4" s="530"/>
      <c r="I4" s="531"/>
      <c r="K4" s="6"/>
      <c r="M4" s="132" t="s">
        <v>42</v>
      </c>
      <c r="N4" s="111"/>
      <c r="O4" s="112" t="s">
        <v>4</v>
      </c>
      <c r="P4" s="112" t="s">
        <v>8</v>
      </c>
      <c r="Q4" s="112"/>
      <c r="R4" s="112"/>
      <c r="S4" s="113"/>
      <c r="T4" s="113"/>
      <c r="U4" s="114"/>
    </row>
    <row r="5" spans="1:21" s="8" customFormat="1" ht="12" hidden="1" customHeight="1" x14ac:dyDescent="0.25">
      <c r="A5" s="395" t="s">
        <v>43</v>
      </c>
      <c r="B5" s="396"/>
      <c r="C5" s="397" t="s">
        <v>23</v>
      </c>
      <c r="D5" s="397" t="s">
        <v>8</v>
      </c>
      <c r="E5" s="397"/>
      <c r="F5" s="397"/>
      <c r="G5" s="398"/>
      <c r="H5" s="398"/>
      <c r="I5" s="399"/>
      <c r="J5" s="13"/>
      <c r="K5" s="6"/>
      <c r="M5" s="133" t="s">
        <v>43</v>
      </c>
      <c r="N5" s="105"/>
      <c r="O5" s="48" t="s">
        <v>23</v>
      </c>
      <c r="P5" s="48" t="s">
        <v>8</v>
      </c>
      <c r="Q5" s="48"/>
      <c r="R5" s="48"/>
      <c r="S5" s="19"/>
      <c r="T5" s="19"/>
      <c r="U5" s="20"/>
    </row>
    <row r="6" spans="1:21" s="8" customFormat="1" ht="12" hidden="1" customHeight="1" x14ac:dyDescent="0.25">
      <c r="A6" s="400" t="s">
        <v>202</v>
      </c>
      <c r="B6" s="401"/>
      <c r="C6" s="402" t="s">
        <v>21</v>
      </c>
      <c r="D6" s="402" t="s">
        <v>8</v>
      </c>
      <c r="E6" s="563"/>
      <c r="F6" s="563"/>
      <c r="G6" s="564"/>
      <c r="H6" s="564"/>
      <c r="I6" s="427"/>
      <c r="K6" s="6"/>
      <c r="M6" s="133" t="s">
        <v>202</v>
      </c>
      <c r="N6" s="105"/>
      <c r="O6" s="48" t="s">
        <v>21</v>
      </c>
      <c r="P6" s="48" t="s">
        <v>8</v>
      </c>
      <c r="Q6" s="116"/>
      <c r="R6" s="116"/>
      <c r="S6" s="117"/>
      <c r="T6" s="117"/>
      <c r="U6" s="118"/>
    </row>
    <row r="7" spans="1:21" s="8" customFormat="1" ht="12" hidden="1" customHeight="1" x14ac:dyDescent="0.25">
      <c r="A7" s="400" t="s">
        <v>57</v>
      </c>
      <c r="B7" s="401"/>
      <c r="C7" s="402" t="s">
        <v>44</v>
      </c>
      <c r="D7" s="402" t="s">
        <v>8</v>
      </c>
      <c r="E7" s="563"/>
      <c r="F7" s="563"/>
      <c r="G7" s="564"/>
      <c r="H7" s="564"/>
      <c r="I7" s="427"/>
      <c r="J7" s="13"/>
      <c r="K7" s="6"/>
      <c r="M7" s="133" t="s">
        <v>57</v>
      </c>
      <c r="N7" s="105"/>
      <c r="O7" s="48" t="s">
        <v>44</v>
      </c>
      <c r="P7" s="48" t="s">
        <v>8</v>
      </c>
      <c r="Q7" s="116"/>
      <c r="R7" s="116"/>
      <c r="S7" s="117"/>
      <c r="T7" s="117"/>
      <c r="U7" s="118"/>
    </row>
    <row r="8" spans="1:21" s="8" customFormat="1" ht="12" hidden="1" customHeight="1" x14ac:dyDescent="0.25">
      <c r="A8" s="400" t="s">
        <v>58</v>
      </c>
      <c r="B8" s="401"/>
      <c r="C8" s="402" t="s">
        <v>45</v>
      </c>
      <c r="D8" s="402" t="s">
        <v>8</v>
      </c>
      <c r="E8" s="563"/>
      <c r="F8" s="563"/>
      <c r="G8" s="564"/>
      <c r="H8" s="564"/>
      <c r="I8" s="427"/>
      <c r="J8" s="13"/>
      <c r="K8" s="6"/>
      <c r="M8" s="133" t="s">
        <v>58</v>
      </c>
      <c r="N8" s="105"/>
      <c r="O8" s="48" t="s">
        <v>45</v>
      </c>
      <c r="P8" s="48" t="s">
        <v>8</v>
      </c>
      <c r="Q8" s="116"/>
      <c r="R8" s="116"/>
      <c r="S8" s="117"/>
      <c r="T8" s="117"/>
      <c r="U8" s="118"/>
    </row>
    <row r="9" spans="1:21" s="8" customFormat="1" ht="12" hidden="1" customHeight="1" x14ac:dyDescent="0.25">
      <c r="A9" s="400" t="s">
        <v>59</v>
      </c>
      <c r="B9" s="401"/>
      <c r="C9" s="402" t="s">
        <v>46</v>
      </c>
      <c r="D9" s="402" t="s">
        <v>8</v>
      </c>
      <c r="E9" s="563"/>
      <c r="F9" s="563"/>
      <c r="G9" s="564"/>
      <c r="H9" s="564"/>
      <c r="I9" s="427"/>
      <c r="J9" s="13"/>
      <c r="K9" s="6"/>
      <c r="M9" s="133" t="s">
        <v>59</v>
      </c>
      <c r="N9" s="105"/>
      <c r="O9" s="48" t="s">
        <v>46</v>
      </c>
      <c r="P9" s="48" t="s">
        <v>8</v>
      </c>
      <c r="Q9" s="116"/>
      <c r="R9" s="116"/>
      <c r="S9" s="117"/>
      <c r="T9" s="117"/>
      <c r="U9" s="118"/>
    </row>
    <row r="10" spans="1:21" s="8" customFormat="1" ht="12" hidden="1" customHeight="1" x14ac:dyDescent="0.25">
      <c r="A10" s="400" t="s">
        <v>60</v>
      </c>
      <c r="B10" s="401"/>
      <c r="C10" s="402" t="s">
        <v>47</v>
      </c>
      <c r="D10" s="402" t="s">
        <v>8</v>
      </c>
      <c r="E10" s="563"/>
      <c r="F10" s="563"/>
      <c r="G10" s="564"/>
      <c r="H10" s="564"/>
      <c r="I10" s="427"/>
      <c r="J10" s="13"/>
      <c r="K10" s="6"/>
      <c r="M10" s="133" t="s">
        <v>60</v>
      </c>
      <c r="N10" s="105"/>
      <c r="O10" s="48" t="s">
        <v>47</v>
      </c>
      <c r="P10" s="48" t="s">
        <v>8</v>
      </c>
      <c r="Q10" s="116"/>
      <c r="R10" s="116"/>
      <c r="S10" s="117"/>
      <c r="T10" s="117"/>
      <c r="U10" s="118"/>
    </row>
    <row r="11" spans="1:21" s="8" customFormat="1" ht="12" hidden="1" customHeight="1" x14ac:dyDescent="0.25">
      <c r="A11" s="400" t="s">
        <v>61</v>
      </c>
      <c r="B11" s="401"/>
      <c r="C11" s="402" t="s">
        <v>48</v>
      </c>
      <c r="D11" s="402" t="s">
        <v>8</v>
      </c>
      <c r="E11" s="563"/>
      <c r="F11" s="563"/>
      <c r="G11" s="564"/>
      <c r="H11" s="564"/>
      <c r="I11" s="427"/>
      <c r="J11" s="13"/>
      <c r="K11" s="6"/>
      <c r="M11" s="133" t="s">
        <v>61</v>
      </c>
      <c r="N11" s="105"/>
      <c r="O11" s="48" t="s">
        <v>48</v>
      </c>
      <c r="P11" s="48" t="s">
        <v>8</v>
      </c>
      <c r="Q11" s="116"/>
      <c r="R11" s="116"/>
      <c r="S11" s="117"/>
      <c r="T11" s="117"/>
      <c r="U11" s="118"/>
    </row>
    <row r="12" spans="1:21" s="8" customFormat="1" ht="12" hidden="1" customHeight="1" x14ac:dyDescent="0.25">
      <c r="A12" s="424" t="s">
        <v>62</v>
      </c>
      <c r="B12" s="562"/>
      <c r="C12" s="563" t="s">
        <v>49</v>
      </c>
      <c r="D12" s="563" t="s">
        <v>8</v>
      </c>
      <c r="E12" s="563"/>
      <c r="F12" s="563"/>
      <c r="G12" s="564"/>
      <c r="H12" s="564"/>
      <c r="I12" s="427"/>
      <c r="J12" s="13"/>
      <c r="K12" s="6"/>
      <c r="M12" s="133" t="s">
        <v>62</v>
      </c>
      <c r="N12" s="105"/>
      <c r="O12" s="48" t="s">
        <v>49</v>
      </c>
      <c r="P12" s="48" t="s">
        <v>8</v>
      </c>
      <c r="Q12" s="116"/>
      <c r="R12" s="116"/>
      <c r="S12" s="117"/>
      <c r="T12" s="117"/>
      <c r="U12" s="118"/>
    </row>
    <row r="13" spans="1:21" s="8" customFormat="1" ht="15" customHeight="1" x14ac:dyDescent="0.25">
      <c r="A13" s="571" t="s">
        <v>308</v>
      </c>
      <c r="B13" s="572"/>
      <c r="C13" s="573"/>
      <c r="D13" s="573"/>
      <c r="E13" s="574"/>
      <c r="F13" s="574"/>
      <c r="G13" s="575"/>
      <c r="H13" s="575"/>
      <c r="I13" s="576"/>
      <c r="K13" s="6"/>
      <c r="M13" s="124" t="s">
        <v>421</v>
      </c>
      <c r="N13" s="80"/>
      <c r="O13" s="81"/>
      <c r="P13" s="81"/>
      <c r="Q13" s="82"/>
      <c r="R13" s="82"/>
      <c r="S13" s="83"/>
      <c r="T13" s="83"/>
      <c r="U13" s="84"/>
    </row>
    <row r="14" spans="1:21" s="8" customFormat="1" ht="15" customHeight="1" x14ac:dyDescent="0.25">
      <c r="A14" s="526" t="s">
        <v>308</v>
      </c>
      <c r="B14" s="527"/>
      <c r="C14" s="529"/>
      <c r="D14" s="529"/>
      <c r="E14" s="529" t="s">
        <v>18</v>
      </c>
      <c r="F14" s="529"/>
      <c r="G14" s="530"/>
      <c r="H14" s="530"/>
      <c r="I14" s="531"/>
      <c r="J14" s="13"/>
      <c r="K14" s="6"/>
      <c r="M14" s="263" t="s">
        <v>308</v>
      </c>
      <c r="N14" s="264"/>
      <c r="O14" s="265"/>
      <c r="P14" s="265"/>
      <c r="Q14" s="265" t="s">
        <v>18</v>
      </c>
      <c r="R14" s="265"/>
      <c r="S14" s="172"/>
      <c r="T14" s="172"/>
      <c r="U14" s="173"/>
    </row>
    <row r="15" spans="1:21" s="8" customFormat="1" ht="15" customHeight="1" x14ac:dyDescent="0.25">
      <c r="A15" s="571" t="s">
        <v>1</v>
      </c>
      <c r="B15" s="572"/>
      <c r="C15" s="575"/>
      <c r="D15" s="575"/>
      <c r="E15" s="576"/>
      <c r="F15" s="576"/>
      <c r="G15" s="575"/>
      <c r="H15" s="575"/>
      <c r="I15" s="576"/>
      <c r="K15" s="6"/>
      <c r="M15" s="124" t="s">
        <v>1</v>
      </c>
      <c r="N15" s="80"/>
      <c r="O15" s="83"/>
      <c r="P15" s="83"/>
      <c r="Q15" s="84"/>
      <c r="R15" s="84"/>
      <c r="S15" s="83"/>
      <c r="T15" s="83"/>
      <c r="U15" s="84"/>
    </row>
    <row r="16" spans="1:21" s="8" customFormat="1" ht="15" customHeight="1" x14ac:dyDescent="0.25">
      <c r="A16" s="580" t="s">
        <v>63</v>
      </c>
      <c r="B16" s="535"/>
      <c r="C16" s="530"/>
      <c r="D16" s="530"/>
      <c r="E16" s="531"/>
      <c r="F16" s="531" t="str">
        <f>VLOOKUP(A16,'9500data'!A:I,6,FALSE)</f>
        <v>A</v>
      </c>
      <c r="G16" s="531"/>
      <c r="H16" s="530"/>
      <c r="I16" s="531"/>
      <c r="K16" s="6"/>
      <c r="M16" s="135" t="s">
        <v>63</v>
      </c>
      <c r="N16" s="119"/>
      <c r="O16" s="113"/>
      <c r="P16" s="113"/>
      <c r="Q16" s="114"/>
      <c r="R16" s="114" t="s">
        <v>13</v>
      </c>
      <c r="S16" s="114"/>
      <c r="T16" s="113"/>
      <c r="U16" s="114"/>
    </row>
    <row r="17" spans="1:21" s="8" customFormat="1" ht="12" hidden="1" customHeight="1" x14ac:dyDescent="0.25">
      <c r="A17" s="405" t="s">
        <v>64</v>
      </c>
      <c r="B17" s="577"/>
      <c r="C17" s="578"/>
      <c r="D17" s="578"/>
      <c r="E17" s="579"/>
      <c r="F17" s="399" t="s">
        <v>16</v>
      </c>
      <c r="G17" s="399"/>
      <c r="H17" s="578"/>
      <c r="I17" s="579"/>
      <c r="K17" s="6"/>
      <c r="M17" s="136" t="s">
        <v>64</v>
      </c>
      <c r="N17" s="106"/>
      <c r="O17" s="49"/>
      <c r="P17" s="49"/>
      <c r="Q17" s="50"/>
      <c r="R17" s="20" t="s">
        <v>16</v>
      </c>
      <c r="S17" s="20"/>
      <c r="T17" s="49"/>
      <c r="U17" s="50"/>
    </row>
    <row r="18" spans="1:21" s="8" customFormat="1" ht="12" hidden="1" customHeight="1" x14ac:dyDescent="0.25">
      <c r="A18" s="407" t="s">
        <v>65</v>
      </c>
      <c r="B18" s="409"/>
      <c r="C18" s="410"/>
      <c r="D18" s="410"/>
      <c r="E18" s="411"/>
      <c r="F18" s="404" t="s">
        <v>14</v>
      </c>
      <c r="G18" s="404"/>
      <c r="H18" s="410"/>
      <c r="I18" s="411"/>
      <c r="K18" s="6"/>
      <c r="M18" s="136" t="s">
        <v>65</v>
      </c>
      <c r="N18" s="106"/>
      <c r="O18" s="49"/>
      <c r="P18" s="49"/>
      <c r="Q18" s="50"/>
      <c r="R18" s="20" t="s">
        <v>14</v>
      </c>
      <c r="S18" s="20"/>
      <c r="T18" s="49"/>
      <c r="U18" s="50"/>
    </row>
    <row r="19" spans="1:21" s="8" customFormat="1" ht="12" hidden="1" customHeight="1" x14ac:dyDescent="0.25">
      <c r="A19" s="565" t="s">
        <v>66</v>
      </c>
      <c r="B19" s="425"/>
      <c r="C19" s="426"/>
      <c r="D19" s="426"/>
      <c r="E19" s="428"/>
      <c r="F19" s="427" t="s">
        <v>12</v>
      </c>
      <c r="G19" s="427"/>
      <c r="H19" s="426"/>
      <c r="I19" s="428"/>
      <c r="K19" s="6"/>
      <c r="M19" s="136" t="s">
        <v>66</v>
      </c>
      <c r="N19" s="106"/>
      <c r="O19" s="49"/>
      <c r="P19" s="49"/>
      <c r="Q19" s="50"/>
      <c r="R19" s="20" t="s">
        <v>12</v>
      </c>
      <c r="S19" s="20"/>
      <c r="T19" s="49"/>
      <c r="U19" s="50"/>
    </row>
    <row r="20" spans="1:21" s="8" customFormat="1" ht="15" customHeight="1" x14ac:dyDescent="0.25">
      <c r="A20" s="571" t="s">
        <v>6</v>
      </c>
      <c r="B20" s="572"/>
      <c r="C20" s="575"/>
      <c r="D20" s="575"/>
      <c r="E20" s="576"/>
      <c r="F20" s="576"/>
      <c r="G20" s="575"/>
      <c r="H20" s="575"/>
      <c r="I20" s="576"/>
      <c r="K20" s="6"/>
      <c r="M20" s="124" t="s">
        <v>6</v>
      </c>
      <c r="N20" s="80"/>
      <c r="O20" s="83"/>
      <c r="P20" s="83"/>
      <c r="Q20" s="84"/>
      <c r="R20" s="84"/>
      <c r="S20" s="83"/>
      <c r="T20" s="83"/>
      <c r="U20" s="84"/>
    </row>
    <row r="21" spans="1:21" s="8" customFormat="1" ht="15" customHeight="1" x14ac:dyDescent="0.25">
      <c r="A21" s="580" t="s">
        <v>7</v>
      </c>
      <c r="B21" s="535"/>
      <c r="C21" s="530"/>
      <c r="D21" s="530"/>
      <c r="E21" s="531"/>
      <c r="F21" s="531"/>
      <c r="G21" s="531">
        <f>VLOOKUP(A21,'9500data'!A:I,7,FALSE)</f>
        <v>0</v>
      </c>
      <c r="H21" s="530"/>
      <c r="I21" s="531"/>
      <c r="K21" s="6"/>
      <c r="M21" s="135" t="s">
        <v>7</v>
      </c>
      <c r="N21" s="119"/>
      <c r="O21" s="113"/>
      <c r="P21" s="113"/>
      <c r="Q21" s="114"/>
      <c r="R21" s="114"/>
      <c r="S21" s="114">
        <v>0</v>
      </c>
      <c r="T21" s="113"/>
      <c r="U21" s="114"/>
    </row>
    <row r="22" spans="1:21" s="8" customFormat="1" ht="12" hidden="1" customHeight="1" x14ac:dyDescent="0.25">
      <c r="A22" s="405" t="s">
        <v>25</v>
      </c>
      <c r="B22" s="577"/>
      <c r="C22" s="578"/>
      <c r="D22" s="578"/>
      <c r="E22" s="579"/>
      <c r="F22" s="579"/>
      <c r="G22" s="399">
        <v>2</v>
      </c>
      <c r="H22" s="578"/>
      <c r="I22" s="579"/>
      <c r="J22" s="13"/>
      <c r="K22" s="6"/>
      <c r="M22" s="136" t="s">
        <v>25</v>
      </c>
      <c r="N22" s="106"/>
      <c r="O22" s="49"/>
      <c r="P22" s="49"/>
      <c r="Q22" s="50"/>
      <c r="R22" s="50"/>
      <c r="S22" s="20">
        <v>2</v>
      </c>
      <c r="T22" s="49"/>
      <c r="U22" s="50"/>
    </row>
    <row r="23" spans="1:21" s="8" customFormat="1" ht="12" hidden="1" customHeight="1" x14ac:dyDescent="0.25">
      <c r="A23" s="565" t="s">
        <v>24</v>
      </c>
      <c r="B23" s="425"/>
      <c r="C23" s="426"/>
      <c r="D23" s="426"/>
      <c r="E23" s="428"/>
      <c r="F23" s="428"/>
      <c r="G23" s="427">
        <v>4</v>
      </c>
      <c r="H23" s="426"/>
      <c r="I23" s="428"/>
      <c r="J23" s="13"/>
      <c r="K23" s="6"/>
      <c r="M23" s="136" t="s">
        <v>24</v>
      </c>
      <c r="N23" s="106"/>
      <c r="O23" s="49"/>
      <c r="P23" s="49"/>
      <c r="Q23" s="50"/>
      <c r="R23" s="50"/>
      <c r="S23" s="20">
        <v>4</v>
      </c>
      <c r="T23" s="49"/>
      <c r="U23" s="50"/>
    </row>
    <row r="24" spans="1:21" s="8" customFormat="1" ht="15" customHeight="1" x14ac:dyDescent="0.25">
      <c r="A24" s="581" t="s">
        <v>26</v>
      </c>
      <c r="B24" s="582"/>
      <c r="C24" s="583"/>
      <c r="D24" s="583"/>
      <c r="E24" s="584"/>
      <c r="F24" s="584"/>
      <c r="G24" s="583"/>
      <c r="H24" s="583"/>
      <c r="I24" s="584"/>
      <c r="M24" s="124" t="s">
        <v>26</v>
      </c>
      <c r="N24" s="80"/>
      <c r="O24" s="83"/>
      <c r="P24" s="83"/>
      <c r="Q24" s="84"/>
      <c r="R24" s="84"/>
      <c r="S24" s="83"/>
      <c r="T24" s="83"/>
      <c r="U24" s="84"/>
    </row>
    <row r="25" spans="1:21" s="9" customFormat="1" ht="15" customHeight="1" x14ac:dyDescent="0.25">
      <c r="A25" s="585" t="s">
        <v>27</v>
      </c>
      <c r="B25" s="586"/>
      <c r="C25" s="417"/>
      <c r="D25" s="417"/>
      <c r="E25" s="418"/>
      <c r="F25" s="418"/>
      <c r="G25" s="417"/>
      <c r="H25" s="418">
        <f>VLOOKUP(A25,'9500data'!A:I,8,FALSE)</f>
        <v>0</v>
      </c>
      <c r="I25" s="418"/>
      <c r="J25" s="8"/>
      <c r="M25" s="135" t="s">
        <v>27</v>
      </c>
      <c r="N25" s="119"/>
      <c r="O25" s="113"/>
      <c r="P25" s="113"/>
      <c r="Q25" s="114"/>
      <c r="R25" s="114"/>
      <c r="S25" s="113"/>
      <c r="T25" s="114">
        <v>0</v>
      </c>
      <c r="U25" s="114"/>
    </row>
    <row r="26" spans="1:21" s="9" customFormat="1" ht="15" customHeight="1" x14ac:dyDescent="0.25">
      <c r="A26" s="581" t="s">
        <v>28</v>
      </c>
      <c r="B26" s="587"/>
      <c r="C26" s="588"/>
      <c r="D26" s="588"/>
      <c r="E26" s="589"/>
      <c r="F26" s="589"/>
      <c r="G26" s="588"/>
      <c r="H26" s="588"/>
      <c r="I26" s="589"/>
      <c r="J26" s="8"/>
      <c r="M26" s="124" t="s">
        <v>28</v>
      </c>
      <c r="N26" s="91"/>
      <c r="O26" s="92"/>
      <c r="P26" s="92"/>
      <c r="Q26" s="93"/>
      <c r="R26" s="93"/>
      <c r="S26" s="92"/>
      <c r="T26" s="92"/>
      <c r="U26" s="93"/>
    </row>
    <row r="27" spans="1:21" s="9" customFormat="1" ht="15" customHeight="1" x14ac:dyDescent="0.25">
      <c r="A27" s="585" t="s">
        <v>29</v>
      </c>
      <c r="B27" s="586"/>
      <c r="C27" s="417"/>
      <c r="D27" s="417"/>
      <c r="E27" s="418"/>
      <c r="F27" s="418"/>
      <c r="G27" s="417"/>
      <c r="H27" s="417"/>
      <c r="I27" s="418">
        <f>VLOOKUP(A27,'9500data'!A:I,9,FALSE)</f>
        <v>0</v>
      </c>
      <c r="J27" s="8"/>
      <c r="M27" s="135" t="s">
        <v>29</v>
      </c>
      <c r="N27" s="119"/>
      <c r="O27" s="113"/>
      <c r="P27" s="113"/>
      <c r="Q27" s="114"/>
      <c r="R27" s="114"/>
      <c r="S27" s="113"/>
      <c r="T27" s="113"/>
      <c r="U27" s="114">
        <v>0</v>
      </c>
    </row>
    <row r="28" spans="1:21" s="9" customFormat="1" ht="12" hidden="1" customHeight="1" x14ac:dyDescent="0.25">
      <c r="A28" s="405" t="s">
        <v>30</v>
      </c>
      <c r="B28" s="406"/>
      <c r="C28" s="398"/>
      <c r="D28" s="398"/>
      <c r="E28" s="399"/>
      <c r="F28" s="399"/>
      <c r="G28" s="398"/>
      <c r="H28" s="398"/>
      <c r="I28" s="399" t="s">
        <v>2</v>
      </c>
      <c r="J28" s="8"/>
      <c r="M28" s="136" t="s">
        <v>30</v>
      </c>
      <c r="N28" s="21"/>
      <c r="O28" s="19"/>
      <c r="P28" s="19"/>
      <c r="Q28" s="20"/>
      <c r="R28" s="20"/>
      <c r="S28" s="19"/>
      <c r="T28" s="19"/>
      <c r="U28" s="20" t="s">
        <v>2</v>
      </c>
    </row>
    <row r="29" spans="1:21" ht="12.2" customHeight="1" x14ac:dyDescent="0.25"/>
    <row r="30" spans="1:21" ht="12.2" customHeight="1" x14ac:dyDescent="0.25"/>
    <row r="31" spans="1:21" ht="12.2" customHeight="1" x14ac:dyDescent="0.25"/>
    <row r="33" spans="13:13" x14ac:dyDescent="0.25">
      <c r="M33" s="1"/>
    </row>
  </sheetData>
  <mergeCells count="2">
    <mergeCell ref="A1:I1"/>
    <mergeCell ref="M1:U1"/>
  </mergeCells>
  <phoneticPr fontId="0" type="noConversion"/>
  <dataValidations count="4">
    <dataValidation type="list" allowBlank="1" showInputMessage="1" showErrorMessage="1" sqref="A4">
      <formula1>$M$4:$M$12</formula1>
    </dataValidation>
    <dataValidation type="list" allowBlank="1" showInputMessage="1" showErrorMessage="1" sqref="A16">
      <formula1>$M$16:$M$19</formula1>
    </dataValidation>
    <dataValidation type="list" allowBlank="1" showInputMessage="1" showErrorMessage="1" sqref="A27">
      <formula1>$M$27:$M$28</formula1>
    </dataValidation>
    <dataValidation type="list" allowBlank="1" showInputMessage="1" showErrorMessage="1" sqref="A21">
      <formula1>$M$21:$M$23</formula1>
    </dataValidation>
  </dataValidation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&amp;RCAL Controls GBP price list July 2011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856" t="s">
        <v>423</v>
      </c>
      <c r="B1" s="857"/>
      <c r="C1" s="857"/>
      <c r="D1" s="857"/>
      <c r="E1" s="857"/>
      <c r="F1" s="857"/>
      <c r="G1" s="857"/>
      <c r="H1" s="857"/>
      <c r="I1" s="857"/>
    </row>
    <row r="2" spans="1:9" ht="15.75" x14ac:dyDescent="0.25">
      <c r="A2" s="150"/>
      <c r="B2" s="151"/>
      <c r="C2" s="152"/>
      <c r="D2" s="152"/>
      <c r="E2" s="153"/>
      <c r="F2" s="153"/>
      <c r="G2" s="152"/>
      <c r="H2" s="152"/>
      <c r="I2" s="153"/>
    </row>
    <row r="3" spans="1:9" x14ac:dyDescent="0.2">
      <c r="A3" s="157" t="s">
        <v>0</v>
      </c>
      <c r="B3" s="266" t="s">
        <v>364</v>
      </c>
      <c r="C3" s="163" t="s">
        <v>2</v>
      </c>
      <c r="D3" s="159">
        <v>1</v>
      </c>
      <c r="E3" s="161" t="s">
        <v>3</v>
      </c>
      <c r="F3" s="161" t="s">
        <v>13</v>
      </c>
      <c r="G3" s="161" t="s">
        <v>3</v>
      </c>
      <c r="H3" s="162" t="s">
        <v>3</v>
      </c>
      <c r="I3" s="161" t="s">
        <v>3</v>
      </c>
    </row>
    <row r="4" spans="1:9" x14ac:dyDescent="0.2">
      <c r="A4" s="131"/>
      <c r="B4" s="107"/>
      <c r="C4" s="108"/>
      <c r="D4" s="108"/>
      <c r="E4" s="109"/>
      <c r="F4" s="109"/>
      <c r="G4" s="110"/>
      <c r="H4" s="110"/>
      <c r="I4" s="110"/>
    </row>
    <row r="5" spans="1:9" x14ac:dyDescent="0.2">
      <c r="A5" s="124" t="s">
        <v>5</v>
      </c>
      <c r="B5" s="80"/>
      <c r="C5" s="81"/>
      <c r="D5" s="81"/>
      <c r="E5" s="82"/>
      <c r="F5" s="82"/>
      <c r="G5" s="83"/>
      <c r="H5" s="83"/>
      <c r="I5" s="84"/>
    </row>
    <row r="6" spans="1:9" x14ac:dyDescent="0.2">
      <c r="A6" s="132" t="s">
        <v>42</v>
      </c>
      <c r="B6" s="111"/>
      <c r="C6" s="112" t="s">
        <v>4</v>
      </c>
      <c r="D6" s="112" t="s">
        <v>8</v>
      </c>
      <c r="E6" s="112"/>
      <c r="F6" s="112"/>
      <c r="G6" s="113"/>
      <c r="H6" s="113"/>
      <c r="I6" s="114"/>
    </row>
    <row r="7" spans="1:9" x14ac:dyDescent="0.2">
      <c r="A7" s="133" t="s">
        <v>43</v>
      </c>
      <c r="B7" s="105"/>
      <c r="C7" s="48" t="s">
        <v>23</v>
      </c>
      <c r="D7" s="48" t="s">
        <v>8</v>
      </c>
      <c r="E7" s="48"/>
      <c r="F7" s="48"/>
      <c r="G7" s="19"/>
      <c r="H7" s="19"/>
      <c r="I7" s="20"/>
    </row>
    <row r="8" spans="1:9" x14ac:dyDescent="0.2">
      <c r="A8" s="133" t="s">
        <v>202</v>
      </c>
      <c r="B8" s="105"/>
      <c r="C8" s="48" t="s">
        <v>21</v>
      </c>
      <c r="D8" s="48" t="s">
        <v>8</v>
      </c>
      <c r="E8" s="116"/>
      <c r="F8" s="116"/>
      <c r="G8" s="117"/>
      <c r="H8" s="117"/>
      <c r="I8" s="118"/>
    </row>
    <row r="9" spans="1:9" x14ac:dyDescent="0.2">
      <c r="A9" s="133" t="s">
        <v>57</v>
      </c>
      <c r="B9" s="105"/>
      <c r="C9" s="48" t="s">
        <v>44</v>
      </c>
      <c r="D9" s="48" t="s">
        <v>8</v>
      </c>
      <c r="E9" s="116"/>
      <c r="F9" s="116"/>
      <c r="G9" s="117"/>
      <c r="H9" s="117"/>
      <c r="I9" s="118"/>
    </row>
    <row r="10" spans="1:9" x14ac:dyDescent="0.2">
      <c r="A10" s="133" t="s">
        <v>58</v>
      </c>
      <c r="B10" s="105"/>
      <c r="C10" s="48" t="s">
        <v>45</v>
      </c>
      <c r="D10" s="48" t="s">
        <v>8</v>
      </c>
      <c r="E10" s="116"/>
      <c r="F10" s="116"/>
      <c r="G10" s="117"/>
      <c r="H10" s="117"/>
      <c r="I10" s="118"/>
    </row>
    <row r="11" spans="1:9" x14ac:dyDescent="0.2">
      <c r="A11" s="133" t="s">
        <v>59</v>
      </c>
      <c r="B11" s="105"/>
      <c r="C11" s="48" t="s">
        <v>46</v>
      </c>
      <c r="D11" s="48" t="s">
        <v>8</v>
      </c>
      <c r="E11" s="116"/>
      <c r="F11" s="116"/>
      <c r="G11" s="117"/>
      <c r="H11" s="117"/>
      <c r="I11" s="118"/>
    </row>
    <row r="12" spans="1:9" x14ac:dyDescent="0.2">
      <c r="A12" s="133" t="s">
        <v>60</v>
      </c>
      <c r="B12" s="105"/>
      <c r="C12" s="48" t="s">
        <v>47</v>
      </c>
      <c r="D12" s="48" t="s">
        <v>8</v>
      </c>
      <c r="E12" s="116"/>
      <c r="F12" s="116"/>
      <c r="G12" s="117"/>
      <c r="H12" s="117"/>
      <c r="I12" s="118"/>
    </row>
    <row r="13" spans="1:9" x14ac:dyDescent="0.2">
      <c r="A13" s="133" t="s">
        <v>61</v>
      </c>
      <c r="B13" s="105"/>
      <c r="C13" s="48" t="s">
        <v>48</v>
      </c>
      <c r="D13" s="48" t="s">
        <v>8</v>
      </c>
      <c r="E13" s="116"/>
      <c r="F13" s="116"/>
      <c r="G13" s="117"/>
      <c r="H13" s="117"/>
      <c r="I13" s="118"/>
    </row>
    <row r="14" spans="1:9" x14ac:dyDescent="0.2">
      <c r="A14" s="133" t="s">
        <v>62</v>
      </c>
      <c r="B14" s="105"/>
      <c r="C14" s="48" t="s">
        <v>49</v>
      </c>
      <c r="D14" s="48" t="s">
        <v>8</v>
      </c>
      <c r="E14" s="116"/>
      <c r="F14" s="116"/>
      <c r="G14" s="117"/>
      <c r="H14" s="117"/>
      <c r="I14" s="118"/>
    </row>
    <row r="15" spans="1:9" x14ac:dyDescent="0.2">
      <c r="A15" s="134"/>
      <c r="B15" s="115"/>
      <c r="C15" s="116"/>
      <c r="D15" s="116"/>
      <c r="E15" s="116"/>
      <c r="F15" s="116"/>
      <c r="G15" s="117"/>
      <c r="H15" s="117"/>
      <c r="I15" s="118"/>
    </row>
    <row r="16" spans="1:9" x14ac:dyDescent="0.2">
      <c r="A16" s="124" t="s">
        <v>421</v>
      </c>
      <c r="B16" s="80"/>
      <c r="C16" s="81"/>
      <c r="D16" s="81"/>
      <c r="E16" s="82"/>
      <c r="F16" s="82"/>
      <c r="G16" s="83"/>
      <c r="H16" s="83"/>
      <c r="I16" s="84"/>
    </row>
    <row r="17" spans="1:9" x14ac:dyDescent="0.2">
      <c r="A17" s="263" t="s">
        <v>308</v>
      </c>
      <c r="B17" s="264"/>
      <c r="C17" s="265"/>
      <c r="D17" s="265"/>
      <c r="E17" s="265" t="s">
        <v>18</v>
      </c>
      <c r="F17" s="265"/>
      <c r="G17" s="172"/>
      <c r="H17" s="172"/>
      <c r="I17" s="173"/>
    </row>
    <row r="18" spans="1:9" x14ac:dyDescent="0.2">
      <c r="A18" s="124" t="s">
        <v>1</v>
      </c>
      <c r="B18" s="80"/>
      <c r="C18" s="83"/>
      <c r="D18" s="83"/>
      <c r="E18" s="84"/>
      <c r="F18" s="84"/>
      <c r="G18" s="83"/>
      <c r="H18" s="83"/>
      <c r="I18" s="84"/>
    </row>
    <row r="19" spans="1:9" x14ac:dyDescent="0.2">
      <c r="A19" s="135" t="s">
        <v>63</v>
      </c>
      <c r="B19" s="119"/>
      <c r="C19" s="113"/>
      <c r="D19" s="113"/>
      <c r="E19" s="114"/>
      <c r="F19" s="114" t="s">
        <v>13</v>
      </c>
      <c r="G19" s="114"/>
      <c r="H19" s="113"/>
      <c r="I19" s="114"/>
    </row>
    <row r="20" spans="1:9" x14ac:dyDescent="0.2">
      <c r="A20" s="136" t="s">
        <v>64</v>
      </c>
      <c r="B20" s="106"/>
      <c r="C20" s="49"/>
      <c r="D20" s="49"/>
      <c r="E20" s="50"/>
      <c r="F20" s="20" t="s">
        <v>16</v>
      </c>
      <c r="G20" s="20"/>
      <c r="H20" s="49"/>
      <c r="I20" s="50"/>
    </row>
    <row r="21" spans="1:9" x14ac:dyDescent="0.2">
      <c r="A21" s="136" t="s">
        <v>65</v>
      </c>
      <c r="B21" s="106"/>
      <c r="C21" s="49"/>
      <c r="D21" s="49"/>
      <c r="E21" s="50"/>
      <c r="F21" s="20" t="s">
        <v>14</v>
      </c>
      <c r="G21" s="20"/>
      <c r="H21" s="49"/>
      <c r="I21" s="50"/>
    </row>
    <row r="22" spans="1:9" x14ac:dyDescent="0.2">
      <c r="A22" s="136" t="s">
        <v>66</v>
      </c>
      <c r="B22" s="106"/>
      <c r="C22" s="49"/>
      <c r="D22" s="49"/>
      <c r="E22" s="50"/>
      <c r="F22" s="20" t="s">
        <v>12</v>
      </c>
      <c r="G22" s="20"/>
      <c r="H22" s="49"/>
      <c r="I22" s="50"/>
    </row>
    <row r="23" spans="1:9" x14ac:dyDescent="0.2">
      <c r="A23" s="263"/>
      <c r="B23" s="264"/>
      <c r="C23" s="265"/>
      <c r="D23" s="265"/>
      <c r="E23" s="265"/>
      <c r="F23" s="265"/>
      <c r="G23" s="172"/>
      <c r="H23" s="172"/>
      <c r="I23" s="173"/>
    </row>
    <row r="24" spans="1:9" x14ac:dyDescent="0.2">
      <c r="A24" s="124" t="s">
        <v>6</v>
      </c>
      <c r="B24" s="80"/>
      <c r="C24" s="83"/>
      <c r="D24" s="83"/>
      <c r="E24" s="84"/>
      <c r="F24" s="84"/>
      <c r="G24" s="83"/>
      <c r="H24" s="83"/>
      <c r="I24" s="84"/>
    </row>
    <row r="25" spans="1:9" x14ac:dyDescent="0.2">
      <c r="A25" s="135" t="s">
        <v>7</v>
      </c>
      <c r="B25" s="119"/>
      <c r="C25" s="113"/>
      <c r="D25" s="113"/>
      <c r="E25" s="114"/>
      <c r="F25" s="114"/>
      <c r="G25" s="114">
        <v>0</v>
      </c>
      <c r="H25" s="113"/>
      <c r="I25" s="114"/>
    </row>
    <row r="26" spans="1:9" x14ac:dyDescent="0.2">
      <c r="A26" s="136" t="s">
        <v>25</v>
      </c>
      <c r="B26" s="106"/>
      <c r="C26" s="49"/>
      <c r="D26" s="49"/>
      <c r="E26" s="50"/>
      <c r="F26" s="50"/>
      <c r="G26" s="20">
        <v>2</v>
      </c>
      <c r="H26" s="49"/>
      <c r="I26" s="50"/>
    </row>
    <row r="27" spans="1:9" x14ac:dyDescent="0.2">
      <c r="A27" s="136" t="s">
        <v>24</v>
      </c>
      <c r="B27" s="106"/>
      <c r="C27" s="49"/>
      <c r="D27" s="49"/>
      <c r="E27" s="50"/>
      <c r="F27" s="50"/>
      <c r="G27" s="20">
        <v>4</v>
      </c>
      <c r="H27" s="49"/>
      <c r="I27" s="50"/>
    </row>
    <row r="28" spans="1:9" x14ac:dyDescent="0.2">
      <c r="A28" s="137"/>
      <c r="B28" s="120"/>
      <c r="C28" s="121"/>
      <c r="D28" s="121"/>
      <c r="E28" s="122"/>
      <c r="F28" s="122"/>
      <c r="G28" s="118"/>
      <c r="H28" s="121"/>
      <c r="I28" s="122"/>
    </row>
    <row r="29" spans="1:9" x14ac:dyDescent="0.2">
      <c r="A29" s="124" t="s">
        <v>26</v>
      </c>
      <c r="B29" s="80"/>
      <c r="C29" s="83"/>
      <c r="D29" s="83"/>
      <c r="E29" s="84"/>
      <c r="F29" s="84"/>
      <c r="G29" s="83"/>
      <c r="H29" s="83"/>
      <c r="I29" s="84"/>
    </row>
    <row r="30" spans="1:9" x14ac:dyDescent="0.2">
      <c r="A30" s="135" t="s">
        <v>27</v>
      </c>
      <c r="B30" s="119"/>
      <c r="C30" s="113"/>
      <c r="D30" s="113"/>
      <c r="E30" s="114"/>
      <c r="F30" s="114"/>
      <c r="G30" s="113"/>
      <c r="H30" s="114">
        <v>0</v>
      </c>
      <c r="I30" s="114"/>
    </row>
    <row r="31" spans="1:9" x14ac:dyDescent="0.2">
      <c r="A31" s="137"/>
      <c r="B31" s="123"/>
      <c r="C31" s="117"/>
      <c r="D31" s="117"/>
      <c r="E31" s="118"/>
      <c r="F31" s="118"/>
      <c r="G31" s="117"/>
      <c r="H31" s="118"/>
      <c r="I31" s="118"/>
    </row>
    <row r="32" spans="1:9" x14ac:dyDescent="0.2">
      <c r="A32" s="124" t="s">
        <v>28</v>
      </c>
      <c r="B32" s="91"/>
      <c r="C32" s="92"/>
      <c r="D32" s="92"/>
      <c r="E32" s="93"/>
      <c r="F32" s="93"/>
      <c r="G32" s="92"/>
      <c r="H32" s="92"/>
      <c r="I32" s="93"/>
    </row>
    <row r="33" spans="1:9" x14ac:dyDescent="0.2">
      <c r="A33" s="135" t="s">
        <v>29</v>
      </c>
      <c r="B33" s="119"/>
      <c r="C33" s="113"/>
      <c r="D33" s="113"/>
      <c r="E33" s="114"/>
      <c r="F33" s="114"/>
      <c r="G33" s="113"/>
      <c r="H33" s="113"/>
      <c r="I33" s="114">
        <v>0</v>
      </c>
    </row>
    <row r="34" spans="1:9" x14ac:dyDescent="0.2">
      <c r="A34" s="136" t="s">
        <v>30</v>
      </c>
      <c r="B34" s="21"/>
      <c r="C34" s="19"/>
      <c r="D34" s="19"/>
      <c r="E34" s="20"/>
      <c r="F34" s="20"/>
      <c r="G34" s="19"/>
      <c r="H34" s="19"/>
      <c r="I34" s="20" t="s">
        <v>2</v>
      </c>
    </row>
    <row r="35" spans="1:9" x14ac:dyDescent="0.2">
      <c r="A35" s="136"/>
      <c r="B35" s="21"/>
      <c r="C35" s="19"/>
      <c r="D35" s="19"/>
      <c r="E35" s="20"/>
      <c r="F35" s="20"/>
      <c r="G35" s="19"/>
      <c r="H35" s="19"/>
      <c r="I35" s="20"/>
    </row>
    <row r="36" spans="1:9" ht="13.5" thickBot="1" x14ac:dyDescent="0.25">
      <c r="A36" s="145"/>
      <c r="B36" s="146"/>
      <c r="C36" s="147"/>
      <c r="D36" s="147"/>
      <c r="E36" s="148"/>
      <c r="F36" s="148"/>
      <c r="G36" s="147"/>
      <c r="H36" s="147"/>
      <c r="I36" s="148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E20"/>
  <sheetViews>
    <sheetView view="pageBreakPreview" zoomScaleNormal="100" zoomScaleSheetLayoutView="100" workbookViewId="0">
      <selection sqref="A1:B1"/>
    </sheetView>
  </sheetViews>
  <sheetFormatPr defaultColWidth="9.140625" defaultRowHeight="15" x14ac:dyDescent="0.25"/>
  <cols>
    <col min="1" max="1" width="60" style="594" customWidth="1"/>
    <col min="2" max="2" width="38.28515625" style="357" customWidth="1"/>
    <col min="3" max="3" width="11.140625" customWidth="1"/>
    <col min="5" max="5" width="10" bestFit="1" customWidth="1"/>
  </cols>
  <sheetData>
    <row r="1" spans="1:5" ht="45" customHeight="1" thickTop="1" x14ac:dyDescent="0.25">
      <c r="A1" s="865" t="s">
        <v>508</v>
      </c>
      <c r="B1" s="866"/>
      <c r="D1" s="14"/>
      <c r="E1" s="15"/>
    </row>
    <row r="2" spans="1:5" s="11" customFormat="1" ht="15" customHeight="1" x14ac:dyDescent="0.25">
      <c r="A2" s="595" t="s">
        <v>31</v>
      </c>
      <c r="B2" s="596" t="s">
        <v>11</v>
      </c>
    </row>
    <row r="3" spans="1:5" s="11" customFormat="1" x14ac:dyDescent="0.25">
      <c r="A3" s="413" t="s">
        <v>350</v>
      </c>
      <c r="B3" s="414" t="s">
        <v>34</v>
      </c>
      <c r="C3" s="17"/>
    </row>
    <row r="4" spans="1:5" s="11" customFormat="1" x14ac:dyDescent="0.25">
      <c r="A4" s="415" t="s">
        <v>351</v>
      </c>
      <c r="B4" s="590" t="s">
        <v>35</v>
      </c>
      <c r="C4" s="17"/>
    </row>
    <row r="5" spans="1:5" s="11" customFormat="1" ht="15" customHeight="1" x14ac:dyDescent="0.25">
      <c r="A5" s="595" t="s">
        <v>33</v>
      </c>
      <c r="B5" s="596" t="s">
        <v>11</v>
      </c>
      <c r="C5" s="17"/>
    </row>
    <row r="6" spans="1:5" s="11" customFormat="1" x14ac:dyDescent="0.25">
      <c r="A6" s="413" t="s">
        <v>352</v>
      </c>
      <c r="B6" s="414" t="s">
        <v>36</v>
      </c>
      <c r="C6" s="17"/>
    </row>
    <row r="7" spans="1:5" s="11" customFormat="1" x14ac:dyDescent="0.25">
      <c r="A7" s="415" t="s">
        <v>353</v>
      </c>
      <c r="B7" s="590" t="s">
        <v>37</v>
      </c>
      <c r="C7" s="17"/>
    </row>
    <row r="8" spans="1:5" s="11" customFormat="1" x14ac:dyDescent="0.25">
      <c r="A8" s="415" t="s">
        <v>354</v>
      </c>
      <c r="B8" s="590" t="s">
        <v>38</v>
      </c>
      <c r="C8" s="17"/>
    </row>
    <row r="9" spans="1:5" s="11" customFormat="1" x14ac:dyDescent="0.25">
      <c r="A9" s="415" t="s">
        <v>355</v>
      </c>
      <c r="B9" s="590" t="s">
        <v>39</v>
      </c>
      <c r="C9" s="17"/>
    </row>
    <row r="10" spans="1:5" s="11" customFormat="1" ht="15" customHeight="1" x14ac:dyDescent="0.25">
      <c r="A10" s="595" t="s">
        <v>32</v>
      </c>
      <c r="B10" s="596" t="s">
        <v>11</v>
      </c>
      <c r="C10" s="17"/>
    </row>
    <row r="11" spans="1:5" s="11" customFormat="1" x14ac:dyDescent="0.25">
      <c r="A11" s="413" t="s">
        <v>356</v>
      </c>
      <c r="B11" s="414" t="s">
        <v>40</v>
      </c>
      <c r="C11" s="17"/>
    </row>
    <row r="12" spans="1:5" s="10" customFormat="1" ht="15" customHeight="1" x14ac:dyDescent="0.25">
      <c r="A12" s="595" t="s">
        <v>15</v>
      </c>
      <c r="B12" s="596" t="s">
        <v>11</v>
      </c>
      <c r="C12" s="17"/>
      <c r="D12" s="11"/>
    </row>
    <row r="13" spans="1:5" s="11" customFormat="1" x14ac:dyDescent="0.25">
      <c r="A13" s="415" t="s">
        <v>357</v>
      </c>
      <c r="B13" s="591" t="s">
        <v>81</v>
      </c>
      <c r="C13" s="17"/>
    </row>
    <row r="14" spans="1:5" s="11" customFormat="1" x14ac:dyDescent="0.25">
      <c r="A14" s="415" t="s">
        <v>358</v>
      </c>
      <c r="B14" s="403" t="s">
        <v>82</v>
      </c>
      <c r="C14" s="17"/>
    </row>
    <row r="15" spans="1:5" s="11" customFormat="1" x14ac:dyDescent="0.25">
      <c r="A15" s="592"/>
      <c r="B15" s="357"/>
    </row>
    <row r="16" spans="1:5" s="12" customFormat="1" x14ac:dyDescent="0.25">
      <c r="A16" s="592"/>
      <c r="B16" s="357"/>
    </row>
    <row r="17" spans="1:1" x14ac:dyDescent="0.25">
      <c r="A17" s="592"/>
    </row>
    <row r="18" spans="1:1" x14ac:dyDescent="0.25">
      <c r="A18" s="593"/>
    </row>
    <row r="19" spans="1:1" x14ac:dyDescent="0.25">
      <c r="A19" s="592"/>
    </row>
    <row r="20" spans="1:1" x14ac:dyDescent="0.25">
      <c r="A20" s="592"/>
    </row>
  </sheetData>
  <mergeCells count="1">
    <mergeCell ref="A1:B1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Footer>&amp;RCAL Controls GBP price list July 2011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P35"/>
  <sheetViews>
    <sheetView view="pageBreakPreview" zoomScaleNormal="100" zoomScaleSheetLayoutView="100" workbookViewId="0">
      <selection activeCell="A41" sqref="A41"/>
    </sheetView>
  </sheetViews>
  <sheetFormatPr defaultColWidth="9.140625" defaultRowHeight="15" x14ac:dyDescent="0.25"/>
  <cols>
    <col min="1" max="1" width="60" style="357" customWidth="1"/>
    <col min="2" max="2" width="10.28515625" style="416" bestFit="1" customWidth="1"/>
    <col min="3" max="6" width="3.85546875" style="416" customWidth="1"/>
    <col min="7" max="7" width="4.28515625" style="416" customWidth="1"/>
    <col min="10" max="10" width="28.85546875" hidden="1" customWidth="1"/>
    <col min="11" max="11" width="11.140625" style="4" hidden="1" customWidth="1"/>
    <col min="12" max="12" width="6.42578125" style="4" hidden="1" customWidth="1"/>
    <col min="13" max="13" width="5.85546875" style="4" hidden="1" customWidth="1"/>
    <col min="14" max="14" width="6" style="4" hidden="1" customWidth="1"/>
    <col min="15" max="15" width="6" style="68" hidden="1" customWidth="1"/>
    <col min="16" max="16" width="4.7109375" style="4" hidden="1" customWidth="1"/>
  </cols>
  <sheetData>
    <row r="1" spans="1:16" ht="45" customHeight="1" thickTop="1" x14ac:dyDescent="0.2">
      <c r="A1" s="867" t="s">
        <v>509</v>
      </c>
      <c r="B1" s="868"/>
      <c r="C1" s="868"/>
      <c r="D1" s="868"/>
      <c r="E1" s="868"/>
      <c r="F1" s="868"/>
      <c r="G1" s="868"/>
      <c r="H1" s="5"/>
      <c r="J1" s="856" t="s">
        <v>425</v>
      </c>
      <c r="K1" s="857"/>
      <c r="L1" s="857"/>
      <c r="M1" s="857"/>
      <c r="N1" s="857"/>
      <c r="O1" s="857"/>
      <c r="P1" s="857"/>
    </row>
    <row r="2" spans="1:16" ht="15" customHeight="1" x14ac:dyDescent="0.25">
      <c r="A2" s="599" t="s">
        <v>469</v>
      </c>
      <c r="B2" s="662" t="s">
        <v>166</v>
      </c>
      <c r="C2" s="663" t="s">
        <v>167</v>
      </c>
      <c r="D2" s="663">
        <v>0</v>
      </c>
      <c r="E2" s="663" t="s">
        <v>9</v>
      </c>
      <c r="F2" s="662">
        <v>400</v>
      </c>
      <c r="G2" s="600"/>
      <c r="H2" s="5"/>
      <c r="J2" s="124" t="s">
        <v>201</v>
      </c>
      <c r="K2" s="82"/>
      <c r="L2" s="84"/>
      <c r="M2" s="82"/>
      <c r="N2" s="84"/>
      <c r="O2" s="84"/>
      <c r="P2" s="84"/>
    </row>
    <row r="3" spans="1:16" ht="15" customHeight="1" x14ac:dyDescent="0.25">
      <c r="A3" s="823"/>
      <c r="B3" s="597"/>
      <c r="C3" s="598"/>
      <c r="D3" s="598"/>
      <c r="E3" s="598"/>
      <c r="F3" s="597"/>
      <c r="G3" s="824"/>
      <c r="H3" s="5"/>
      <c r="J3" s="175" t="s">
        <v>165</v>
      </c>
      <c r="K3" s="164" t="s">
        <v>166</v>
      </c>
      <c r="L3" s="165" t="s">
        <v>167</v>
      </c>
      <c r="M3" s="165">
        <v>0</v>
      </c>
      <c r="N3" s="165">
        <v>0</v>
      </c>
      <c r="O3" s="164">
        <v>400</v>
      </c>
      <c r="P3" s="164" t="s">
        <v>168</v>
      </c>
    </row>
    <row r="4" spans="1:16" s="6" customFormat="1" ht="15" customHeight="1" x14ac:dyDescent="0.2">
      <c r="A4" s="508" t="s">
        <v>468</v>
      </c>
      <c r="B4" s="623" t="str">
        <f>B6</f>
        <v>7P</v>
      </c>
      <c r="C4" s="623">
        <f>C10</f>
        <v>211</v>
      </c>
      <c r="D4" s="511">
        <v>0</v>
      </c>
      <c r="E4" s="511" t="str">
        <f>E20</f>
        <v>H</v>
      </c>
      <c r="F4" s="660" t="s">
        <v>167</v>
      </c>
      <c r="G4" s="513"/>
      <c r="H4" s="331"/>
      <c r="J4" s="157" t="s">
        <v>0</v>
      </c>
      <c r="K4" s="171" t="s">
        <v>459</v>
      </c>
      <c r="L4" s="171" t="s">
        <v>169</v>
      </c>
      <c r="M4" s="160" t="s">
        <v>10</v>
      </c>
      <c r="N4" s="160" t="s">
        <v>3</v>
      </c>
      <c r="O4" s="356" t="s">
        <v>167</v>
      </c>
      <c r="P4" s="160"/>
    </row>
    <row r="5" spans="1:16" s="8" customFormat="1" ht="15" customHeight="1" x14ac:dyDescent="0.25">
      <c r="A5" s="571" t="s">
        <v>171</v>
      </c>
      <c r="B5" s="574"/>
      <c r="C5" s="576"/>
      <c r="D5" s="574"/>
      <c r="E5" s="576"/>
      <c r="F5" s="576"/>
      <c r="G5" s="576"/>
      <c r="I5"/>
      <c r="J5" s="124" t="s">
        <v>171</v>
      </c>
      <c r="K5" s="82"/>
      <c r="L5" s="84"/>
      <c r="M5" s="82"/>
      <c r="N5" s="84"/>
      <c r="O5" s="84"/>
      <c r="P5" s="84"/>
    </row>
    <row r="6" spans="1:16" s="8" customFormat="1" ht="15" customHeight="1" x14ac:dyDescent="0.25">
      <c r="A6" s="526" t="s">
        <v>172</v>
      </c>
      <c r="B6" s="528" t="str">
        <f>VLOOKUP(A6,CALOGIXdata!A:G,2,FALSE)</f>
        <v>7P</v>
      </c>
      <c r="C6" s="529"/>
      <c r="D6" s="528">
        <v>0</v>
      </c>
      <c r="E6" s="531"/>
      <c r="F6" s="529" t="s">
        <v>167</v>
      </c>
      <c r="G6" s="531"/>
      <c r="I6"/>
      <c r="J6" s="132" t="s">
        <v>172</v>
      </c>
      <c r="K6" s="112" t="s">
        <v>173</v>
      </c>
      <c r="L6" s="112"/>
      <c r="M6" s="112" t="s">
        <v>10</v>
      </c>
      <c r="N6" s="114"/>
      <c r="O6" s="112" t="s">
        <v>167</v>
      </c>
      <c r="P6" s="114"/>
    </row>
    <row r="7" spans="1:16" s="8" customFormat="1" ht="15" hidden="1" customHeight="1" x14ac:dyDescent="0.25">
      <c r="A7" s="892" t="s">
        <v>517</v>
      </c>
      <c r="B7" s="893" t="s">
        <v>518</v>
      </c>
      <c r="C7" s="890"/>
      <c r="D7" s="893">
        <v>0</v>
      </c>
      <c r="E7" s="891"/>
      <c r="F7" s="890" t="s">
        <v>167</v>
      </c>
      <c r="G7" s="423"/>
      <c r="I7"/>
      <c r="J7" s="886" t="s">
        <v>517</v>
      </c>
      <c r="K7" s="887" t="s">
        <v>518</v>
      </c>
      <c r="L7" s="889"/>
      <c r="M7" s="887">
        <v>0</v>
      </c>
      <c r="N7" s="888"/>
      <c r="O7" s="889" t="s">
        <v>167</v>
      </c>
      <c r="P7" s="114"/>
    </row>
    <row r="8" spans="1:16" s="8" customFormat="1" ht="12" hidden="1" customHeight="1" x14ac:dyDescent="0.25">
      <c r="A8" s="419" t="s">
        <v>174</v>
      </c>
      <c r="B8" s="421" t="s">
        <v>175</v>
      </c>
      <c r="C8" s="421"/>
      <c r="D8" s="421" t="s">
        <v>10</v>
      </c>
      <c r="E8" s="423"/>
      <c r="F8" s="421" t="s">
        <v>167</v>
      </c>
      <c r="G8" s="423"/>
      <c r="I8"/>
      <c r="J8" s="133" t="s">
        <v>174</v>
      </c>
      <c r="K8" s="48" t="s">
        <v>175</v>
      </c>
      <c r="L8" s="48"/>
      <c r="M8" s="48" t="s">
        <v>10</v>
      </c>
      <c r="N8" s="20"/>
      <c r="O8" s="48" t="s">
        <v>167</v>
      </c>
      <c r="P8" s="20"/>
    </row>
    <row r="9" spans="1:16" s="8" customFormat="1" ht="15" customHeight="1" x14ac:dyDescent="0.25">
      <c r="A9" s="571" t="s">
        <v>53</v>
      </c>
      <c r="B9" s="574"/>
      <c r="C9" s="576"/>
      <c r="D9" s="576"/>
      <c r="E9" s="576"/>
      <c r="F9" s="661"/>
      <c r="G9" s="576"/>
      <c r="I9"/>
      <c r="J9" s="124" t="s">
        <v>53</v>
      </c>
      <c r="K9" s="82"/>
      <c r="L9" s="84"/>
      <c r="M9" s="84"/>
      <c r="N9" s="84"/>
      <c r="O9" s="167"/>
      <c r="P9" s="84"/>
    </row>
    <row r="10" spans="1:16" s="8" customFormat="1" ht="15" customHeight="1" x14ac:dyDescent="0.25">
      <c r="A10" s="526" t="s">
        <v>54</v>
      </c>
      <c r="B10" s="531" t="str">
        <f>VLOOKUP(A10,CALOGIXdata!A:G,2,FALSE)</f>
        <v>7L, 7T &amp; 7P</v>
      </c>
      <c r="C10" s="531">
        <f>VLOOKUP(A10,CALOGIXdata!A:G,3,FALSE)</f>
        <v>211</v>
      </c>
      <c r="D10" s="531">
        <v>0</v>
      </c>
      <c r="E10" s="531"/>
      <c r="F10" s="529" t="s">
        <v>167</v>
      </c>
      <c r="G10" s="531"/>
      <c r="I10"/>
      <c r="J10" s="132" t="s">
        <v>54</v>
      </c>
      <c r="K10" s="923" t="s">
        <v>533</v>
      </c>
      <c r="L10" s="114">
        <v>211</v>
      </c>
      <c r="M10" s="114">
        <v>0</v>
      </c>
      <c r="N10" s="114"/>
      <c r="O10" s="112" t="s">
        <v>167</v>
      </c>
      <c r="P10" s="114"/>
    </row>
    <row r="11" spans="1:16" s="8" customFormat="1" ht="12" hidden="1" customHeight="1" x14ac:dyDescent="0.25">
      <c r="A11" s="395" t="s">
        <v>55</v>
      </c>
      <c r="B11" s="921" t="s">
        <v>533</v>
      </c>
      <c r="C11" s="399">
        <v>111</v>
      </c>
      <c r="D11" s="399">
        <v>0</v>
      </c>
      <c r="E11" s="399"/>
      <c r="F11" s="397" t="s">
        <v>167</v>
      </c>
      <c r="G11" s="399"/>
      <c r="I11"/>
      <c r="J11" s="133" t="s">
        <v>55</v>
      </c>
      <c r="K11" s="923" t="s">
        <v>533</v>
      </c>
      <c r="L11" s="20">
        <v>111</v>
      </c>
      <c r="M11" s="20">
        <v>0</v>
      </c>
      <c r="N11" s="20"/>
      <c r="O11" s="48" t="s">
        <v>167</v>
      </c>
      <c r="P11" s="20"/>
    </row>
    <row r="12" spans="1:16" s="8" customFormat="1" ht="12" hidden="1" customHeight="1" x14ac:dyDescent="0.25">
      <c r="A12" s="400" t="s">
        <v>56</v>
      </c>
      <c r="B12" s="921" t="s">
        <v>533</v>
      </c>
      <c r="C12" s="404">
        <v>221</v>
      </c>
      <c r="D12" s="404">
        <v>0</v>
      </c>
      <c r="E12" s="404"/>
      <c r="F12" s="402" t="s">
        <v>167</v>
      </c>
      <c r="G12" s="404"/>
      <c r="I12"/>
      <c r="J12" s="133" t="s">
        <v>56</v>
      </c>
      <c r="K12" s="923" t="s">
        <v>533</v>
      </c>
      <c r="L12" s="20">
        <v>221</v>
      </c>
      <c r="M12" s="20">
        <v>0</v>
      </c>
      <c r="N12" s="20"/>
      <c r="O12" s="48" t="s">
        <v>167</v>
      </c>
      <c r="P12" s="20"/>
    </row>
    <row r="13" spans="1:16" s="8" customFormat="1" ht="12" hidden="1" customHeight="1" x14ac:dyDescent="0.25">
      <c r="A13" s="400" t="s">
        <v>57</v>
      </c>
      <c r="B13" s="920" t="s">
        <v>534</v>
      </c>
      <c r="C13" s="404" t="s">
        <v>176</v>
      </c>
      <c r="D13" s="404">
        <v>0</v>
      </c>
      <c r="E13" s="404"/>
      <c r="F13" s="402" t="s">
        <v>167</v>
      </c>
      <c r="G13" s="404"/>
      <c r="H13" s="5"/>
      <c r="I13"/>
      <c r="J13" s="133" t="s">
        <v>57</v>
      </c>
      <c r="K13" s="922" t="s">
        <v>534</v>
      </c>
      <c r="L13" s="20" t="s">
        <v>176</v>
      </c>
      <c r="M13" s="20">
        <v>0</v>
      </c>
      <c r="N13" s="20"/>
      <c r="O13" s="48" t="s">
        <v>167</v>
      </c>
      <c r="P13" s="20"/>
    </row>
    <row r="14" spans="1:16" s="8" customFormat="1" ht="12" hidden="1" customHeight="1" x14ac:dyDescent="0.25">
      <c r="A14" s="400" t="s">
        <v>58</v>
      </c>
      <c r="B14" s="920" t="s">
        <v>534</v>
      </c>
      <c r="C14" s="404" t="s">
        <v>177</v>
      </c>
      <c r="D14" s="404">
        <v>0</v>
      </c>
      <c r="E14" s="404"/>
      <c r="F14" s="402" t="s">
        <v>167</v>
      </c>
      <c r="G14" s="404"/>
      <c r="H14" s="5"/>
      <c r="I14"/>
      <c r="J14" s="133" t="s">
        <v>58</v>
      </c>
      <c r="K14" s="922" t="s">
        <v>534</v>
      </c>
      <c r="L14" s="20" t="s">
        <v>177</v>
      </c>
      <c r="M14" s="20">
        <v>0</v>
      </c>
      <c r="N14" s="20"/>
      <c r="O14" s="48" t="s">
        <v>167</v>
      </c>
      <c r="P14" s="20"/>
    </row>
    <row r="15" spans="1:16" s="8" customFormat="1" ht="12" hidden="1" customHeight="1" x14ac:dyDescent="0.25">
      <c r="A15" s="400" t="s">
        <v>59</v>
      </c>
      <c r="B15" s="920" t="s">
        <v>534</v>
      </c>
      <c r="C15" s="404" t="s">
        <v>178</v>
      </c>
      <c r="D15" s="404">
        <v>0</v>
      </c>
      <c r="E15" s="404"/>
      <c r="F15" s="402" t="s">
        <v>167</v>
      </c>
      <c r="G15" s="404"/>
      <c r="H15" s="5"/>
      <c r="I15"/>
      <c r="J15" s="133" t="s">
        <v>59</v>
      </c>
      <c r="K15" s="922" t="s">
        <v>534</v>
      </c>
      <c r="L15" s="20" t="s">
        <v>178</v>
      </c>
      <c r="M15" s="20">
        <v>0</v>
      </c>
      <c r="N15" s="20"/>
      <c r="O15" s="48" t="s">
        <v>167</v>
      </c>
      <c r="P15" s="20"/>
    </row>
    <row r="16" spans="1:16" s="8" customFormat="1" ht="12" hidden="1" customHeight="1" x14ac:dyDescent="0.25">
      <c r="A16" s="400" t="s">
        <v>60</v>
      </c>
      <c r="B16" s="920" t="s">
        <v>534</v>
      </c>
      <c r="C16" s="404" t="s">
        <v>179</v>
      </c>
      <c r="D16" s="404">
        <v>0</v>
      </c>
      <c r="E16" s="404"/>
      <c r="F16" s="402" t="s">
        <v>167</v>
      </c>
      <c r="G16" s="411"/>
      <c r="H16" s="5"/>
      <c r="I16"/>
      <c r="J16" s="133" t="s">
        <v>60</v>
      </c>
      <c r="K16" s="922" t="s">
        <v>534</v>
      </c>
      <c r="L16" s="20" t="s">
        <v>179</v>
      </c>
      <c r="M16" s="20">
        <v>0</v>
      </c>
      <c r="N16" s="20"/>
      <c r="O16" s="48" t="s">
        <v>167</v>
      </c>
      <c r="P16" s="50"/>
    </row>
    <row r="17" spans="1:16" s="8" customFormat="1" ht="12" hidden="1" customHeight="1" x14ac:dyDescent="0.25">
      <c r="A17" s="400" t="s">
        <v>61</v>
      </c>
      <c r="B17" s="920" t="s">
        <v>534</v>
      </c>
      <c r="C17" s="404" t="s">
        <v>180</v>
      </c>
      <c r="D17" s="404">
        <v>0</v>
      </c>
      <c r="E17" s="404"/>
      <c r="F17" s="402" t="s">
        <v>167</v>
      </c>
      <c r="G17" s="411"/>
      <c r="H17" s="5"/>
      <c r="I17"/>
      <c r="J17" s="133" t="s">
        <v>61</v>
      </c>
      <c r="K17" s="922" t="s">
        <v>534</v>
      </c>
      <c r="L17" s="20" t="s">
        <v>180</v>
      </c>
      <c r="M17" s="20">
        <v>0</v>
      </c>
      <c r="N17" s="20"/>
      <c r="O17" s="48" t="s">
        <v>167</v>
      </c>
      <c r="P17" s="50"/>
    </row>
    <row r="18" spans="1:16" s="8" customFormat="1" ht="12" hidden="1" customHeight="1" x14ac:dyDescent="0.25">
      <c r="A18" s="424" t="s">
        <v>62</v>
      </c>
      <c r="B18" s="920" t="s">
        <v>534</v>
      </c>
      <c r="C18" s="427" t="s">
        <v>181</v>
      </c>
      <c r="D18" s="427">
        <v>0</v>
      </c>
      <c r="E18" s="427"/>
      <c r="F18" s="563" t="s">
        <v>167</v>
      </c>
      <c r="G18" s="428"/>
      <c r="H18" s="5"/>
      <c r="I18"/>
      <c r="J18" s="133" t="s">
        <v>62</v>
      </c>
      <c r="K18" s="922" t="s">
        <v>534</v>
      </c>
      <c r="L18" s="20" t="s">
        <v>181</v>
      </c>
      <c r="M18" s="20">
        <v>0</v>
      </c>
      <c r="N18" s="20"/>
      <c r="O18" s="48" t="s">
        <v>167</v>
      </c>
      <c r="P18" s="50"/>
    </row>
    <row r="19" spans="1:16" s="8" customFormat="1" ht="15" customHeight="1" x14ac:dyDescent="0.25">
      <c r="A19" s="571" t="s">
        <v>182</v>
      </c>
      <c r="B19" s="574"/>
      <c r="C19" s="576"/>
      <c r="D19" s="576"/>
      <c r="E19" s="576"/>
      <c r="F19" s="661"/>
      <c r="G19" s="576"/>
      <c r="I19"/>
      <c r="J19" s="124" t="s">
        <v>182</v>
      </c>
      <c r="K19" s="82"/>
      <c r="L19" s="84"/>
      <c r="M19" s="84"/>
      <c r="N19" s="84"/>
      <c r="O19" s="167"/>
      <c r="P19" s="84"/>
    </row>
    <row r="20" spans="1:16" s="8" customFormat="1" ht="15" customHeight="1" x14ac:dyDescent="0.25">
      <c r="A20" s="580" t="s">
        <v>523</v>
      </c>
      <c r="B20" s="531" t="str">
        <f>VLOOKUP(A20,CALOGIXdata!A:G,2,FALSE)</f>
        <v>7T only</v>
      </c>
      <c r="C20" s="531"/>
      <c r="D20" s="531">
        <v>0</v>
      </c>
      <c r="E20" s="531" t="str">
        <f>VLOOKUP(A20,CALOGIXdata!A:G,5,FALSE)</f>
        <v>H</v>
      </c>
      <c r="F20" s="529" t="s">
        <v>167</v>
      </c>
      <c r="G20" s="531"/>
      <c r="I20"/>
      <c r="J20" s="135" t="s">
        <v>183</v>
      </c>
      <c r="K20" s="114" t="s">
        <v>184</v>
      </c>
      <c r="L20" s="114"/>
      <c r="M20" s="114">
        <v>0</v>
      </c>
      <c r="N20" s="114" t="s">
        <v>13</v>
      </c>
      <c r="O20" s="112" t="s">
        <v>167</v>
      </c>
      <c r="P20" s="114"/>
    </row>
    <row r="21" spans="1:16" s="8" customFormat="1" ht="12" hidden="1" customHeight="1" x14ac:dyDescent="0.25">
      <c r="A21" s="405" t="s">
        <v>64</v>
      </c>
      <c r="B21" s="399" t="s">
        <v>184</v>
      </c>
      <c r="C21" s="399"/>
      <c r="D21" s="399">
        <v>0</v>
      </c>
      <c r="E21" s="399" t="s">
        <v>16</v>
      </c>
      <c r="F21" s="397" t="s">
        <v>167</v>
      </c>
      <c r="G21" s="399"/>
      <c r="I21"/>
      <c r="J21" s="136" t="s">
        <v>64</v>
      </c>
      <c r="K21" s="20" t="s">
        <v>184</v>
      </c>
      <c r="L21" s="20"/>
      <c r="M21" s="20">
        <v>0</v>
      </c>
      <c r="N21" s="20" t="s">
        <v>16</v>
      </c>
      <c r="O21" s="48" t="s">
        <v>167</v>
      </c>
      <c r="P21" s="20"/>
    </row>
    <row r="22" spans="1:16" s="8" customFormat="1" ht="12" hidden="1" customHeight="1" x14ac:dyDescent="0.25">
      <c r="A22" s="407" t="s">
        <v>65</v>
      </c>
      <c r="B22" s="404" t="s">
        <v>184</v>
      </c>
      <c r="C22" s="404"/>
      <c r="D22" s="404">
        <v>0</v>
      </c>
      <c r="E22" s="404" t="s">
        <v>14</v>
      </c>
      <c r="F22" s="402" t="s">
        <v>167</v>
      </c>
      <c r="G22" s="404"/>
      <c r="I22"/>
      <c r="J22" s="136" t="s">
        <v>65</v>
      </c>
      <c r="K22" s="20" t="s">
        <v>184</v>
      </c>
      <c r="L22" s="20"/>
      <c r="M22" s="20">
        <v>0</v>
      </c>
      <c r="N22" s="20" t="s">
        <v>14</v>
      </c>
      <c r="O22" s="48" t="s">
        <v>167</v>
      </c>
      <c r="P22" s="20"/>
    </row>
    <row r="23" spans="1:16" s="8" customFormat="1" ht="12" hidden="1" customHeight="1" x14ac:dyDescent="0.25">
      <c r="A23" s="407" t="s">
        <v>66</v>
      </c>
      <c r="B23" s="404" t="s">
        <v>184</v>
      </c>
      <c r="C23" s="404"/>
      <c r="D23" s="404">
        <v>0</v>
      </c>
      <c r="E23" s="404" t="s">
        <v>12</v>
      </c>
      <c r="F23" s="402" t="s">
        <v>167</v>
      </c>
      <c r="G23" s="404"/>
      <c r="I23"/>
      <c r="J23" s="136" t="s">
        <v>66</v>
      </c>
      <c r="K23" s="20" t="s">
        <v>184</v>
      </c>
      <c r="L23" s="20"/>
      <c r="M23" s="20">
        <v>0</v>
      </c>
      <c r="N23" s="20" t="s">
        <v>12</v>
      </c>
      <c r="O23" s="48" t="s">
        <v>167</v>
      </c>
      <c r="P23" s="20"/>
    </row>
    <row r="24" spans="1:16" s="8" customFormat="1" ht="12" hidden="1" customHeight="1" x14ac:dyDescent="0.25">
      <c r="A24" s="400" t="s">
        <v>185</v>
      </c>
      <c r="B24" s="404" t="s">
        <v>186</v>
      </c>
      <c r="C24" s="411"/>
      <c r="D24" s="404">
        <v>0</v>
      </c>
      <c r="E24" s="404" t="s">
        <v>144</v>
      </c>
      <c r="F24" s="402" t="s">
        <v>167</v>
      </c>
      <c r="G24" s="411"/>
      <c r="I24"/>
      <c r="J24" s="133" t="s">
        <v>185</v>
      </c>
      <c r="K24" s="20" t="s">
        <v>186</v>
      </c>
      <c r="L24" s="50"/>
      <c r="M24" s="20">
        <v>0</v>
      </c>
      <c r="N24" s="20" t="s">
        <v>144</v>
      </c>
      <c r="O24" s="48" t="s">
        <v>167</v>
      </c>
      <c r="P24" s="50"/>
    </row>
    <row r="25" spans="1:16" s="8" customFormat="1" ht="12" hidden="1" customHeight="1" x14ac:dyDescent="0.25">
      <c r="A25" s="400" t="s">
        <v>187</v>
      </c>
      <c r="B25" s="404" t="s">
        <v>188</v>
      </c>
      <c r="C25" s="411"/>
      <c r="D25" s="404">
        <v>0</v>
      </c>
      <c r="E25" s="404" t="s">
        <v>13</v>
      </c>
      <c r="F25" s="402" t="s">
        <v>167</v>
      </c>
      <c r="G25" s="403"/>
      <c r="I25"/>
      <c r="J25" s="133" t="s">
        <v>187</v>
      </c>
      <c r="K25" s="20" t="s">
        <v>188</v>
      </c>
      <c r="L25" s="50"/>
      <c r="M25" s="20">
        <v>0</v>
      </c>
      <c r="N25" s="20" t="s">
        <v>13</v>
      </c>
      <c r="O25" s="48" t="s">
        <v>167</v>
      </c>
      <c r="P25" s="19"/>
    </row>
    <row r="26" spans="1:16" hidden="1" x14ac:dyDescent="0.25">
      <c r="A26" s="897" t="s">
        <v>519</v>
      </c>
      <c r="B26" s="898" t="s">
        <v>188</v>
      </c>
      <c r="C26" s="899"/>
      <c r="D26" s="898">
        <v>0</v>
      </c>
      <c r="E26" s="898" t="s">
        <v>100</v>
      </c>
      <c r="F26" s="900" t="s">
        <v>167</v>
      </c>
      <c r="G26" s="905"/>
      <c r="H26" s="894"/>
      <c r="I26" s="894"/>
      <c r="J26" s="907" t="s">
        <v>519</v>
      </c>
      <c r="K26" s="908" t="s">
        <v>188</v>
      </c>
      <c r="L26" s="909"/>
      <c r="M26" s="908">
        <v>0</v>
      </c>
      <c r="N26" s="908" t="s">
        <v>100</v>
      </c>
      <c r="O26" s="910" t="s">
        <v>167</v>
      </c>
      <c r="P26" s="895"/>
    </row>
    <row r="27" spans="1:16" hidden="1" x14ac:dyDescent="0.25">
      <c r="A27" s="901" t="s">
        <v>520</v>
      </c>
      <c r="B27" s="902" t="s">
        <v>188</v>
      </c>
      <c r="C27" s="903"/>
      <c r="D27" s="902">
        <v>0</v>
      </c>
      <c r="E27" s="902" t="s">
        <v>144</v>
      </c>
      <c r="F27" s="904" t="s">
        <v>167</v>
      </c>
      <c r="G27" s="906"/>
      <c r="H27" s="894"/>
      <c r="I27" s="894"/>
      <c r="J27" s="911" t="s">
        <v>520</v>
      </c>
      <c r="K27" s="912" t="s">
        <v>188</v>
      </c>
      <c r="L27" s="913"/>
      <c r="M27" s="912">
        <v>0</v>
      </c>
      <c r="N27" s="912" t="s">
        <v>144</v>
      </c>
      <c r="O27" s="914" t="s">
        <v>167</v>
      </c>
      <c r="P27" s="896"/>
    </row>
    <row r="28" spans="1:16" hidden="1" x14ac:dyDescent="0.25">
      <c r="A28" s="901" t="s">
        <v>521</v>
      </c>
      <c r="B28" s="902" t="s">
        <v>188</v>
      </c>
      <c r="C28" s="903"/>
      <c r="D28" s="902">
        <v>0</v>
      </c>
      <c r="E28" s="902" t="s">
        <v>17</v>
      </c>
      <c r="F28" s="904" t="s">
        <v>167</v>
      </c>
      <c r="G28" s="906"/>
      <c r="H28" s="894"/>
      <c r="I28" s="894"/>
      <c r="J28" s="911" t="s">
        <v>521</v>
      </c>
      <c r="K28" s="912" t="s">
        <v>188</v>
      </c>
      <c r="L28" s="913"/>
      <c r="M28" s="912">
        <v>0</v>
      </c>
      <c r="N28" s="912" t="s">
        <v>17</v>
      </c>
      <c r="O28" s="914" t="s">
        <v>167</v>
      </c>
      <c r="P28" s="896"/>
    </row>
    <row r="29" spans="1:16" hidden="1" x14ac:dyDescent="0.25">
      <c r="A29" s="901" t="s">
        <v>522</v>
      </c>
      <c r="B29" s="902" t="s">
        <v>188</v>
      </c>
      <c r="C29" s="903"/>
      <c r="D29" s="902">
        <v>0</v>
      </c>
      <c r="E29" s="902" t="s">
        <v>189</v>
      </c>
      <c r="F29" s="904" t="s">
        <v>167</v>
      </c>
      <c r="G29" s="906"/>
      <c r="H29" s="894"/>
      <c r="I29" s="894"/>
      <c r="J29" s="911" t="s">
        <v>522</v>
      </c>
      <c r="K29" s="912" t="s">
        <v>188</v>
      </c>
      <c r="L29" s="913"/>
      <c r="M29" s="912">
        <v>0</v>
      </c>
      <c r="N29" s="912" t="s">
        <v>189</v>
      </c>
      <c r="O29" s="914" t="s">
        <v>167</v>
      </c>
      <c r="P29" s="896"/>
    </row>
    <row r="30" spans="1:16" hidden="1" x14ac:dyDescent="0.25">
      <c r="A30" s="901" t="s">
        <v>523</v>
      </c>
      <c r="B30" s="902" t="s">
        <v>188</v>
      </c>
      <c r="C30" s="903"/>
      <c r="D30" s="902">
        <v>0</v>
      </c>
      <c r="E30" s="902" t="s">
        <v>524</v>
      </c>
      <c r="F30" s="904" t="s">
        <v>167</v>
      </c>
      <c r="G30" s="906"/>
      <c r="H30" s="894"/>
      <c r="I30" s="894"/>
      <c r="J30" s="911" t="s">
        <v>523</v>
      </c>
      <c r="K30" s="912" t="s">
        <v>188</v>
      </c>
      <c r="L30" s="913"/>
      <c r="M30" s="912">
        <v>0</v>
      </c>
      <c r="N30" s="912" t="s">
        <v>524</v>
      </c>
      <c r="O30" s="914" t="s">
        <v>167</v>
      </c>
      <c r="P30" s="896"/>
    </row>
    <row r="31" spans="1:16" hidden="1" x14ac:dyDescent="0.25">
      <c r="A31" s="901" t="s">
        <v>525</v>
      </c>
      <c r="B31" s="902" t="s">
        <v>188</v>
      </c>
      <c r="C31" s="903"/>
      <c r="D31" s="902">
        <v>0</v>
      </c>
      <c r="E31" s="902" t="s">
        <v>526</v>
      </c>
      <c r="F31" s="904" t="s">
        <v>167</v>
      </c>
      <c r="G31" s="906"/>
      <c r="H31" s="894"/>
      <c r="I31" s="894"/>
      <c r="J31" s="911" t="s">
        <v>525</v>
      </c>
      <c r="K31" s="912" t="s">
        <v>188</v>
      </c>
      <c r="L31" s="913"/>
      <c r="M31" s="912">
        <v>0</v>
      </c>
      <c r="N31" s="912" t="s">
        <v>526</v>
      </c>
      <c r="O31" s="914" t="s">
        <v>167</v>
      </c>
      <c r="P31" s="896"/>
    </row>
    <row r="32" spans="1:16" hidden="1" x14ac:dyDescent="0.25">
      <c r="A32" s="901" t="s">
        <v>527</v>
      </c>
      <c r="B32" s="902" t="s">
        <v>188</v>
      </c>
      <c r="C32" s="903"/>
      <c r="D32" s="902">
        <v>0</v>
      </c>
      <c r="E32" s="902" t="s">
        <v>104</v>
      </c>
      <c r="F32" s="904" t="s">
        <v>167</v>
      </c>
      <c r="G32" s="906"/>
      <c r="H32" s="894"/>
      <c r="I32" s="894"/>
      <c r="J32" s="911" t="s">
        <v>527</v>
      </c>
      <c r="K32" s="912" t="s">
        <v>188</v>
      </c>
      <c r="L32" s="913"/>
      <c r="M32" s="912">
        <v>0</v>
      </c>
      <c r="N32" s="912" t="s">
        <v>104</v>
      </c>
      <c r="O32" s="914" t="s">
        <v>167</v>
      </c>
      <c r="P32" s="896"/>
    </row>
    <row r="33" spans="1:16" hidden="1" x14ac:dyDescent="0.25">
      <c r="A33" s="901" t="s">
        <v>528</v>
      </c>
      <c r="B33" s="902" t="s">
        <v>188</v>
      </c>
      <c r="C33" s="903"/>
      <c r="D33" s="902">
        <v>0</v>
      </c>
      <c r="E33" s="902" t="s">
        <v>190</v>
      </c>
      <c r="F33" s="904" t="s">
        <v>167</v>
      </c>
      <c r="G33" s="906"/>
      <c r="H33" s="894"/>
      <c r="I33" s="894"/>
      <c r="J33" s="911" t="s">
        <v>528</v>
      </c>
      <c r="K33" s="912" t="s">
        <v>188</v>
      </c>
      <c r="L33" s="913"/>
      <c r="M33" s="912">
        <v>0</v>
      </c>
      <c r="N33" s="912" t="s">
        <v>190</v>
      </c>
      <c r="O33" s="914" t="s">
        <v>167</v>
      </c>
      <c r="P33" s="896"/>
    </row>
    <row r="34" spans="1:16" hidden="1" x14ac:dyDescent="0.25">
      <c r="A34" s="901" t="s">
        <v>529</v>
      </c>
      <c r="B34" s="902" t="s">
        <v>188</v>
      </c>
      <c r="C34" s="903"/>
      <c r="D34" s="902">
        <v>0</v>
      </c>
      <c r="E34" s="902" t="s">
        <v>530</v>
      </c>
      <c r="F34" s="904" t="s">
        <v>167</v>
      </c>
      <c r="G34" s="906"/>
      <c r="H34" s="894"/>
      <c r="I34" s="894"/>
      <c r="J34" s="911" t="s">
        <v>529</v>
      </c>
      <c r="K34" s="912" t="s">
        <v>188</v>
      </c>
      <c r="L34" s="913"/>
      <c r="M34" s="912">
        <v>0</v>
      </c>
      <c r="N34" s="912" t="s">
        <v>530</v>
      </c>
      <c r="O34" s="914" t="s">
        <v>167</v>
      </c>
      <c r="P34" s="896"/>
    </row>
    <row r="35" spans="1:16" hidden="1" x14ac:dyDescent="0.25">
      <c r="A35" s="901" t="s">
        <v>531</v>
      </c>
      <c r="B35" s="902" t="s">
        <v>188</v>
      </c>
      <c r="C35" s="903"/>
      <c r="D35" s="902">
        <v>0</v>
      </c>
      <c r="E35" s="902" t="s">
        <v>532</v>
      </c>
      <c r="F35" s="904" t="s">
        <v>167</v>
      </c>
      <c r="G35" s="906"/>
      <c r="H35" s="894"/>
      <c r="I35" s="894"/>
      <c r="J35" s="911" t="s">
        <v>531</v>
      </c>
      <c r="K35" s="912" t="s">
        <v>188</v>
      </c>
      <c r="L35" s="913"/>
      <c r="M35" s="912">
        <v>0</v>
      </c>
      <c r="N35" s="912" t="s">
        <v>532</v>
      </c>
      <c r="O35" s="914" t="s">
        <v>167</v>
      </c>
      <c r="P35" s="896"/>
    </row>
  </sheetData>
  <mergeCells count="2">
    <mergeCell ref="A1:G1"/>
    <mergeCell ref="J1:P1"/>
  </mergeCells>
  <phoneticPr fontId="0" type="noConversion"/>
  <dataValidations count="3">
    <dataValidation type="list" allowBlank="1" showInputMessage="1" showErrorMessage="1" sqref="A6">
      <formula1>$J$6:$J$8</formula1>
    </dataValidation>
    <dataValidation type="list" allowBlank="1" showInputMessage="1" showErrorMessage="1" sqref="A10">
      <formula1>$J$10:$J$18</formula1>
    </dataValidation>
    <dataValidation type="list" allowBlank="1" showInputMessage="1" showErrorMessage="1" sqref="A20">
      <formula1>$J$20:$J$35</formula1>
    </dataValidation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&amp;RCAL Controls GBP price list July 2011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B8" sqref="B8:B16"/>
    </sheetView>
  </sheetViews>
  <sheetFormatPr defaultRowHeight="12.75" x14ac:dyDescent="0.2"/>
  <sheetData>
    <row r="1" spans="1:7" x14ac:dyDescent="0.2">
      <c r="A1" s="157" t="s">
        <v>0</v>
      </c>
      <c r="B1" s="171" t="s">
        <v>459</v>
      </c>
      <c r="C1" s="171" t="s">
        <v>169</v>
      </c>
      <c r="D1" s="160" t="s">
        <v>10</v>
      </c>
      <c r="E1" s="160" t="s">
        <v>3</v>
      </c>
      <c r="F1" s="356" t="s">
        <v>167</v>
      </c>
      <c r="G1" s="160"/>
    </row>
    <row r="2" spans="1:7" x14ac:dyDescent="0.2">
      <c r="A2" s="176" t="s">
        <v>170</v>
      </c>
      <c r="B2" s="168"/>
      <c r="C2" s="169"/>
      <c r="D2" s="168"/>
      <c r="E2" s="170"/>
      <c r="F2" s="169"/>
      <c r="G2" s="170"/>
    </row>
    <row r="3" spans="1:7" x14ac:dyDescent="0.2">
      <c r="A3" s="124" t="s">
        <v>171</v>
      </c>
      <c r="B3" s="82"/>
      <c r="C3" s="84"/>
      <c r="D3" s="82"/>
      <c r="E3" s="84"/>
      <c r="F3" s="84"/>
      <c r="G3" s="84"/>
    </row>
    <row r="4" spans="1:7" x14ac:dyDescent="0.2">
      <c r="A4" s="132" t="s">
        <v>172</v>
      </c>
      <c r="B4" s="112" t="s">
        <v>173</v>
      </c>
      <c r="C4" s="112"/>
      <c r="D4" s="335">
        <v>0</v>
      </c>
      <c r="E4" s="114"/>
      <c r="F4" s="112" t="s">
        <v>167</v>
      </c>
      <c r="G4" s="114"/>
    </row>
    <row r="5" spans="1:7" x14ac:dyDescent="0.2">
      <c r="A5" s="132" t="s">
        <v>517</v>
      </c>
      <c r="B5" s="112" t="s">
        <v>518</v>
      </c>
      <c r="C5" s="112"/>
      <c r="D5" s="335">
        <v>0</v>
      </c>
      <c r="E5" s="114"/>
      <c r="F5" s="112" t="s">
        <v>167</v>
      </c>
      <c r="G5" s="114"/>
    </row>
    <row r="6" spans="1:7" x14ac:dyDescent="0.2">
      <c r="A6" s="133" t="s">
        <v>174</v>
      </c>
      <c r="B6" s="48" t="s">
        <v>175</v>
      </c>
      <c r="C6" s="48"/>
      <c r="D6" s="336">
        <v>0</v>
      </c>
      <c r="E6" s="20"/>
      <c r="F6" s="48" t="s">
        <v>167</v>
      </c>
      <c r="G6" s="20"/>
    </row>
    <row r="7" spans="1:7" x14ac:dyDescent="0.2">
      <c r="A7" s="124" t="s">
        <v>53</v>
      </c>
      <c r="B7" s="82"/>
      <c r="C7" s="84"/>
      <c r="D7" s="84"/>
      <c r="E7" s="84"/>
      <c r="F7" s="167"/>
      <c r="G7" s="84"/>
    </row>
    <row r="8" spans="1:7" x14ac:dyDescent="0.2">
      <c r="A8" s="132" t="s">
        <v>54</v>
      </c>
      <c r="B8" s="919" t="s">
        <v>533</v>
      </c>
      <c r="C8" s="114">
        <v>211</v>
      </c>
      <c r="D8" s="114">
        <v>0</v>
      </c>
      <c r="E8" s="114"/>
      <c r="F8" s="112" t="s">
        <v>167</v>
      </c>
      <c r="G8" s="114"/>
    </row>
    <row r="9" spans="1:7" x14ac:dyDescent="0.2">
      <c r="A9" s="133" t="s">
        <v>55</v>
      </c>
      <c r="B9" s="919" t="s">
        <v>533</v>
      </c>
      <c r="C9" s="20">
        <v>111</v>
      </c>
      <c r="D9" s="20">
        <v>0</v>
      </c>
      <c r="E9" s="20"/>
      <c r="F9" s="48" t="s">
        <v>167</v>
      </c>
      <c r="G9" s="20"/>
    </row>
    <row r="10" spans="1:7" x14ac:dyDescent="0.2">
      <c r="A10" s="133" t="s">
        <v>56</v>
      </c>
      <c r="B10" s="919" t="s">
        <v>533</v>
      </c>
      <c r="C10" s="20">
        <v>221</v>
      </c>
      <c r="D10" s="20">
        <v>0</v>
      </c>
      <c r="E10" s="20"/>
      <c r="F10" s="48" t="s">
        <v>167</v>
      </c>
      <c r="G10" s="20"/>
    </row>
    <row r="11" spans="1:7" x14ac:dyDescent="0.2">
      <c r="A11" s="133" t="s">
        <v>57</v>
      </c>
      <c r="B11" s="918" t="s">
        <v>534</v>
      </c>
      <c r="C11" s="20" t="s">
        <v>176</v>
      </c>
      <c r="D11" s="20">
        <v>0</v>
      </c>
      <c r="E11" s="20"/>
      <c r="F11" s="48" t="s">
        <v>167</v>
      </c>
      <c r="G11" s="20"/>
    </row>
    <row r="12" spans="1:7" x14ac:dyDescent="0.2">
      <c r="A12" s="133" t="s">
        <v>58</v>
      </c>
      <c r="B12" s="918" t="s">
        <v>534</v>
      </c>
      <c r="C12" s="20" t="s">
        <v>177</v>
      </c>
      <c r="D12" s="20">
        <v>0</v>
      </c>
      <c r="E12" s="20"/>
      <c r="F12" s="48" t="s">
        <v>167</v>
      </c>
      <c r="G12" s="20"/>
    </row>
    <row r="13" spans="1:7" x14ac:dyDescent="0.2">
      <c r="A13" s="133" t="s">
        <v>59</v>
      </c>
      <c r="B13" s="918" t="s">
        <v>534</v>
      </c>
      <c r="C13" s="20" t="s">
        <v>178</v>
      </c>
      <c r="D13" s="20">
        <v>0</v>
      </c>
      <c r="E13" s="20"/>
      <c r="F13" s="48" t="s">
        <v>167</v>
      </c>
      <c r="G13" s="20"/>
    </row>
    <row r="14" spans="1:7" x14ac:dyDescent="0.2">
      <c r="A14" s="133" t="s">
        <v>60</v>
      </c>
      <c r="B14" s="918" t="s">
        <v>534</v>
      </c>
      <c r="C14" s="20" t="s">
        <v>179</v>
      </c>
      <c r="D14" s="20">
        <v>0</v>
      </c>
      <c r="E14" s="20"/>
      <c r="F14" s="48" t="s">
        <v>167</v>
      </c>
      <c r="G14" s="50"/>
    </row>
    <row r="15" spans="1:7" x14ac:dyDescent="0.2">
      <c r="A15" s="133" t="s">
        <v>61</v>
      </c>
      <c r="B15" s="918" t="s">
        <v>534</v>
      </c>
      <c r="C15" s="20" t="s">
        <v>180</v>
      </c>
      <c r="D15" s="20">
        <v>0</v>
      </c>
      <c r="E15" s="20"/>
      <c r="F15" s="48" t="s">
        <v>167</v>
      </c>
      <c r="G15" s="50"/>
    </row>
    <row r="16" spans="1:7" x14ac:dyDescent="0.2">
      <c r="A16" s="133" t="s">
        <v>62</v>
      </c>
      <c r="B16" s="918" t="s">
        <v>534</v>
      </c>
      <c r="C16" s="20" t="s">
        <v>181</v>
      </c>
      <c r="D16" s="20">
        <v>0</v>
      </c>
      <c r="E16" s="20"/>
      <c r="F16" s="48" t="s">
        <v>167</v>
      </c>
      <c r="G16" s="50"/>
    </row>
    <row r="17" spans="1:7" x14ac:dyDescent="0.2">
      <c r="A17" s="124" t="s">
        <v>182</v>
      </c>
      <c r="B17" s="82"/>
      <c r="C17" s="84"/>
      <c r="D17" s="84"/>
      <c r="E17" s="84"/>
      <c r="F17" s="167"/>
      <c r="G17" s="84"/>
    </row>
    <row r="18" spans="1:7" x14ac:dyDescent="0.2">
      <c r="A18" s="135" t="s">
        <v>183</v>
      </c>
      <c r="B18" s="114" t="s">
        <v>184</v>
      </c>
      <c r="C18" s="114"/>
      <c r="D18" s="114">
        <v>0</v>
      </c>
      <c r="E18" s="114" t="s">
        <v>13</v>
      </c>
      <c r="F18" s="112" t="s">
        <v>167</v>
      </c>
      <c r="G18" s="114"/>
    </row>
    <row r="19" spans="1:7" x14ac:dyDescent="0.2">
      <c r="A19" s="136" t="s">
        <v>64</v>
      </c>
      <c r="B19" s="20" t="s">
        <v>184</v>
      </c>
      <c r="C19" s="20"/>
      <c r="D19" s="20">
        <v>0</v>
      </c>
      <c r="E19" s="20" t="s">
        <v>16</v>
      </c>
      <c r="F19" s="48" t="s">
        <v>167</v>
      </c>
      <c r="G19" s="20"/>
    </row>
    <row r="20" spans="1:7" x14ac:dyDescent="0.2">
      <c r="A20" s="136" t="s">
        <v>65</v>
      </c>
      <c r="B20" s="20" t="s">
        <v>184</v>
      </c>
      <c r="C20" s="20"/>
      <c r="D20" s="20">
        <v>0</v>
      </c>
      <c r="E20" s="20" t="s">
        <v>14</v>
      </c>
      <c r="F20" s="48" t="s">
        <v>167</v>
      </c>
      <c r="G20" s="20"/>
    </row>
    <row r="21" spans="1:7" x14ac:dyDescent="0.2">
      <c r="A21" s="136" t="s">
        <v>66</v>
      </c>
      <c r="B21" s="20" t="s">
        <v>184</v>
      </c>
      <c r="C21" s="20"/>
      <c r="D21" s="20">
        <v>0</v>
      </c>
      <c r="E21" s="20" t="s">
        <v>12</v>
      </c>
      <c r="F21" s="48" t="s">
        <v>167</v>
      </c>
      <c r="G21" s="20"/>
    </row>
    <row r="22" spans="1:7" x14ac:dyDescent="0.2">
      <c r="A22" s="133" t="s">
        <v>185</v>
      </c>
      <c r="B22" s="20" t="s">
        <v>186</v>
      </c>
      <c r="C22" s="50"/>
      <c r="D22" s="20">
        <v>0</v>
      </c>
      <c r="E22" s="20" t="s">
        <v>144</v>
      </c>
      <c r="F22" s="48" t="s">
        <v>167</v>
      </c>
      <c r="G22" s="50"/>
    </row>
    <row r="23" spans="1:7" x14ac:dyDescent="0.2">
      <c r="A23" s="126" t="s">
        <v>187</v>
      </c>
      <c r="B23" s="30" t="s">
        <v>188</v>
      </c>
      <c r="C23" s="36"/>
      <c r="D23" s="30">
        <v>0</v>
      </c>
      <c r="E23" s="30" t="s">
        <v>13</v>
      </c>
      <c r="F23" s="32" t="s">
        <v>167</v>
      </c>
      <c r="G23" s="33"/>
    </row>
    <row r="24" spans="1:7" x14ac:dyDescent="0.2">
      <c r="A24" s="885" t="s">
        <v>519</v>
      </c>
      <c r="B24" s="915" t="s">
        <v>188</v>
      </c>
      <c r="C24" s="917"/>
      <c r="D24" s="915">
        <v>0</v>
      </c>
      <c r="E24" s="915" t="s">
        <v>100</v>
      </c>
      <c r="F24" s="916" t="s">
        <v>167</v>
      </c>
      <c r="G24" s="65"/>
    </row>
    <row r="25" spans="1:7" x14ac:dyDescent="0.2">
      <c r="A25" s="885" t="s">
        <v>520</v>
      </c>
      <c r="B25" s="915" t="s">
        <v>188</v>
      </c>
      <c r="C25" s="917"/>
      <c r="D25" s="915">
        <v>0</v>
      </c>
      <c r="E25" s="915" t="s">
        <v>144</v>
      </c>
      <c r="F25" s="916" t="s">
        <v>167</v>
      </c>
      <c r="G25" s="884"/>
    </row>
    <row r="26" spans="1:7" x14ac:dyDescent="0.2">
      <c r="A26" s="885" t="s">
        <v>521</v>
      </c>
      <c r="B26" s="915" t="s">
        <v>188</v>
      </c>
      <c r="C26" s="917"/>
      <c r="D26" s="915">
        <v>0</v>
      </c>
      <c r="E26" s="915" t="s">
        <v>17</v>
      </c>
      <c r="F26" s="916" t="s">
        <v>167</v>
      </c>
      <c r="G26" s="33"/>
    </row>
    <row r="27" spans="1:7" x14ac:dyDescent="0.2">
      <c r="A27" s="885" t="s">
        <v>522</v>
      </c>
      <c r="B27" s="915" t="s">
        <v>188</v>
      </c>
      <c r="C27" s="917"/>
      <c r="D27" s="915">
        <v>0</v>
      </c>
      <c r="E27" s="915" t="s">
        <v>189</v>
      </c>
      <c r="F27" s="916" t="s">
        <v>167</v>
      </c>
      <c r="G27" s="65"/>
    </row>
    <row r="28" spans="1:7" x14ac:dyDescent="0.2">
      <c r="A28" s="885" t="s">
        <v>523</v>
      </c>
      <c r="B28" s="915" t="s">
        <v>188</v>
      </c>
      <c r="C28" s="917"/>
      <c r="D28" s="915">
        <v>0</v>
      </c>
      <c r="E28" s="915" t="s">
        <v>524</v>
      </c>
      <c r="F28" s="916" t="s">
        <v>167</v>
      </c>
      <c r="G28" s="30"/>
    </row>
    <row r="29" spans="1:7" x14ac:dyDescent="0.2">
      <c r="A29" s="885" t="s">
        <v>525</v>
      </c>
      <c r="B29" s="915" t="s">
        <v>188</v>
      </c>
      <c r="C29" s="917"/>
      <c r="D29" s="915">
        <v>0</v>
      </c>
      <c r="E29" s="915" t="s">
        <v>526</v>
      </c>
      <c r="F29" s="916" t="s">
        <v>167</v>
      </c>
      <c r="G29" s="30"/>
    </row>
    <row r="30" spans="1:7" x14ac:dyDescent="0.2">
      <c r="A30" s="885" t="s">
        <v>527</v>
      </c>
      <c r="B30" s="915" t="s">
        <v>188</v>
      </c>
      <c r="C30" s="917"/>
      <c r="D30" s="915">
        <v>0</v>
      </c>
      <c r="E30" s="915" t="s">
        <v>104</v>
      </c>
      <c r="F30" s="916" t="s">
        <v>167</v>
      </c>
      <c r="G30" s="30"/>
    </row>
    <row r="31" spans="1:7" x14ac:dyDescent="0.2">
      <c r="A31" s="885" t="s">
        <v>528</v>
      </c>
      <c r="B31" s="915" t="s">
        <v>188</v>
      </c>
      <c r="C31" s="917"/>
      <c r="D31" s="915">
        <v>0</v>
      </c>
      <c r="E31" s="915" t="s">
        <v>190</v>
      </c>
      <c r="F31" s="916" t="s">
        <v>167</v>
      </c>
      <c r="G31" s="30"/>
    </row>
    <row r="32" spans="1:7" x14ac:dyDescent="0.2">
      <c r="A32" s="885" t="s">
        <v>529</v>
      </c>
      <c r="B32" s="915" t="s">
        <v>188</v>
      </c>
      <c r="C32" s="917"/>
      <c r="D32" s="915">
        <v>0</v>
      </c>
      <c r="E32" s="915" t="s">
        <v>530</v>
      </c>
      <c r="F32" s="916" t="s">
        <v>167</v>
      </c>
      <c r="G32" s="30"/>
    </row>
    <row r="33" spans="1:7" x14ac:dyDescent="0.2">
      <c r="A33" s="885" t="s">
        <v>531</v>
      </c>
      <c r="B33" s="915" t="s">
        <v>188</v>
      </c>
      <c r="C33" s="917"/>
      <c r="D33" s="915">
        <v>0</v>
      </c>
      <c r="E33" s="915" t="s">
        <v>532</v>
      </c>
      <c r="F33" s="916" t="s">
        <v>167</v>
      </c>
      <c r="G33" s="3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E23"/>
  <sheetViews>
    <sheetView view="pageBreakPreview" zoomScaleNormal="100" zoomScaleSheetLayoutView="100" workbookViewId="0">
      <selection sqref="A1:B1"/>
    </sheetView>
  </sheetViews>
  <sheetFormatPr defaultColWidth="9.140625" defaultRowHeight="15" x14ac:dyDescent="0.25"/>
  <cols>
    <col min="1" max="1" width="60" style="594" customWidth="1"/>
    <col min="2" max="2" width="39.5703125" style="357" customWidth="1"/>
    <col min="3" max="3" width="11.140625" customWidth="1"/>
    <col min="5" max="5" width="10" bestFit="1" customWidth="1"/>
  </cols>
  <sheetData>
    <row r="1" spans="1:5" ht="45" customHeight="1" thickTop="1" x14ac:dyDescent="0.25">
      <c r="A1" s="869" t="s">
        <v>510</v>
      </c>
      <c r="B1" s="864"/>
      <c r="D1" s="14"/>
      <c r="E1" s="15"/>
    </row>
    <row r="2" spans="1:5" s="11" customFormat="1" ht="15" customHeight="1" x14ac:dyDescent="0.25">
      <c r="A2" s="595" t="s">
        <v>191</v>
      </c>
      <c r="B2" s="596" t="s">
        <v>11</v>
      </c>
    </row>
    <row r="3" spans="1:5" s="11" customFormat="1" x14ac:dyDescent="0.25">
      <c r="A3" s="601" t="s">
        <v>366</v>
      </c>
      <c r="B3" s="463" t="s">
        <v>192</v>
      </c>
      <c r="C3" s="17"/>
    </row>
    <row r="4" spans="1:5" s="11" customFormat="1" x14ac:dyDescent="0.25">
      <c r="A4" s="602" t="s">
        <v>419</v>
      </c>
      <c r="B4" s="464" t="s">
        <v>193</v>
      </c>
      <c r="C4" s="17"/>
    </row>
    <row r="5" spans="1:5" s="11" customFormat="1" x14ac:dyDescent="0.25">
      <c r="A5" s="602" t="s">
        <v>367</v>
      </c>
      <c r="B5" s="464" t="s">
        <v>194</v>
      </c>
      <c r="C5" s="17"/>
    </row>
    <row r="6" spans="1:5" s="11" customFormat="1" x14ac:dyDescent="0.25">
      <c r="A6" s="602" t="s">
        <v>368</v>
      </c>
      <c r="B6" s="464" t="s">
        <v>195</v>
      </c>
      <c r="C6" s="17"/>
    </row>
    <row r="7" spans="1:5" s="11" customFormat="1" x14ac:dyDescent="0.25">
      <c r="A7" s="415" t="s">
        <v>369</v>
      </c>
      <c r="B7" s="590" t="s">
        <v>196</v>
      </c>
      <c r="C7" s="17"/>
    </row>
    <row r="8" spans="1:5" s="11" customFormat="1" ht="15" customHeight="1" x14ac:dyDescent="0.25">
      <c r="A8" s="595" t="s">
        <v>33</v>
      </c>
      <c r="B8" s="596" t="s">
        <v>11</v>
      </c>
      <c r="C8" s="17"/>
    </row>
    <row r="9" spans="1:5" s="11" customFormat="1" x14ac:dyDescent="0.25">
      <c r="A9" s="413" t="s">
        <v>365</v>
      </c>
      <c r="B9" s="414" t="s">
        <v>36</v>
      </c>
      <c r="C9" s="17"/>
    </row>
    <row r="10" spans="1:5" s="11" customFormat="1" x14ac:dyDescent="0.25">
      <c r="A10" s="415" t="s">
        <v>353</v>
      </c>
      <c r="B10" s="590" t="s">
        <v>37</v>
      </c>
      <c r="C10" s="17"/>
    </row>
    <row r="11" spans="1:5" s="11" customFormat="1" ht="15" customHeight="1" x14ac:dyDescent="0.25">
      <c r="A11" s="595" t="s">
        <v>32</v>
      </c>
      <c r="B11" s="596" t="s">
        <v>11</v>
      </c>
      <c r="C11" s="17"/>
    </row>
    <row r="12" spans="1:5" s="11" customFormat="1" x14ac:dyDescent="0.25">
      <c r="A12" s="413" t="s">
        <v>356</v>
      </c>
      <c r="B12" s="414" t="s">
        <v>40</v>
      </c>
      <c r="C12" s="17"/>
    </row>
    <row r="13" spans="1:5" s="11" customFormat="1" x14ac:dyDescent="0.25">
      <c r="A13" s="602" t="s">
        <v>370</v>
      </c>
      <c r="B13" s="464" t="s">
        <v>197</v>
      </c>
      <c r="C13" s="17"/>
    </row>
    <row r="14" spans="1:5" s="10" customFormat="1" ht="15" customHeight="1" x14ac:dyDescent="0.25">
      <c r="A14" s="595" t="s">
        <v>15</v>
      </c>
      <c r="B14" s="596" t="s">
        <v>11</v>
      </c>
      <c r="C14" s="17"/>
      <c r="D14" s="11"/>
    </row>
    <row r="15" spans="1:5" s="11" customFormat="1" x14ac:dyDescent="0.25">
      <c r="A15" s="413" t="s">
        <v>371</v>
      </c>
      <c r="B15" s="414" t="s">
        <v>198</v>
      </c>
      <c r="C15" s="17"/>
    </row>
    <row r="16" spans="1:5" s="11" customFormat="1" x14ac:dyDescent="0.25">
      <c r="A16" s="415" t="s">
        <v>373</v>
      </c>
      <c r="B16" s="590" t="s">
        <v>199</v>
      </c>
      <c r="C16" s="17"/>
    </row>
    <row r="17" spans="1:3" s="11" customFormat="1" x14ac:dyDescent="0.25">
      <c r="A17" s="415" t="s">
        <v>372</v>
      </c>
      <c r="B17" s="591" t="s">
        <v>200</v>
      </c>
      <c r="C17" s="17"/>
    </row>
    <row r="18" spans="1:3" s="11" customFormat="1" x14ac:dyDescent="0.25">
      <c r="A18" s="592"/>
      <c r="B18" s="357"/>
    </row>
    <row r="19" spans="1:3" s="12" customFormat="1" x14ac:dyDescent="0.25">
      <c r="A19" s="592"/>
      <c r="B19" s="357"/>
    </row>
    <row r="20" spans="1:3" x14ac:dyDescent="0.25">
      <c r="A20" s="592"/>
    </row>
    <row r="21" spans="1:3" x14ac:dyDescent="0.25">
      <c r="A21" s="593"/>
    </row>
    <row r="22" spans="1:3" x14ac:dyDescent="0.25">
      <c r="A22" s="592"/>
    </row>
    <row r="23" spans="1:3" x14ac:dyDescent="0.25">
      <c r="A23" s="592"/>
    </row>
  </sheetData>
  <mergeCells count="1">
    <mergeCell ref="A1:B1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Footer>&amp;RCAL Controls GBP price list July 2011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showGridLines="0" view="pageBreakPreview" zoomScaleNormal="75" zoomScaleSheetLayoutView="100" workbookViewId="0"/>
  </sheetViews>
  <sheetFormatPr defaultColWidth="11.42578125" defaultRowHeight="15" x14ac:dyDescent="0.25"/>
  <cols>
    <col min="1" max="1" width="60" style="791" customWidth="1"/>
    <col min="2" max="2" width="6.42578125" style="388" customWidth="1"/>
    <col min="3" max="3" width="3.85546875" style="363" customWidth="1"/>
    <col min="4" max="4" width="3.85546875" style="359" bestFit="1" customWidth="1"/>
    <col min="5" max="5" width="2.5703125" style="359" customWidth="1"/>
    <col min="6" max="7" width="3.85546875" style="359" customWidth="1"/>
    <col min="8" max="8" width="3.85546875" style="359" bestFit="1" customWidth="1"/>
    <col min="9" max="9" width="3.85546875" style="359" customWidth="1"/>
    <col min="10" max="10" width="3.85546875" style="359" bestFit="1" customWidth="1"/>
    <col min="11" max="11" width="2.5703125" style="359" customWidth="1"/>
    <col min="12" max="12" width="3.85546875" style="359" customWidth="1"/>
    <col min="13" max="13" width="3.7109375" style="359" customWidth="1"/>
    <col min="15" max="15" width="35.140625" style="357" hidden="1" customWidth="1"/>
    <col min="16" max="16" width="10.140625" style="357" hidden="1" customWidth="1"/>
    <col min="17" max="19" width="3.140625" style="357" hidden="1" customWidth="1"/>
    <col min="20" max="20" width="3.85546875" style="357" hidden="1" customWidth="1"/>
    <col min="21" max="21" width="3.140625" style="357" hidden="1" customWidth="1"/>
    <col min="22" max="22" width="3.85546875" style="357" hidden="1" customWidth="1"/>
    <col min="23" max="23" width="3.140625" style="357" hidden="1" customWidth="1"/>
    <col min="24" max="24" width="4" style="357" hidden="1" customWidth="1"/>
    <col min="25" max="25" width="3.140625" style="357" hidden="1" customWidth="1"/>
    <col min="26" max="26" width="3.85546875" style="357" hidden="1" customWidth="1"/>
    <col min="27" max="27" width="3.140625" style="357" hidden="1" customWidth="1"/>
    <col min="28" max="28" width="3.85546875" style="357" hidden="1" customWidth="1"/>
    <col min="29" max="29" width="3.140625" style="357" hidden="1" customWidth="1"/>
    <col min="30" max="30" width="3.85546875" style="357" hidden="1" customWidth="1"/>
    <col min="31" max="31" width="3.140625" style="357" hidden="1" customWidth="1"/>
    <col min="32" max="32" width="3.7109375" style="357" hidden="1" customWidth="1"/>
    <col min="33" max="33" width="3.140625" style="357" hidden="1" customWidth="1"/>
    <col min="34" max="34" width="3.7109375" style="357" hidden="1" customWidth="1"/>
    <col min="35" max="35" width="3.140625" style="357" hidden="1" customWidth="1"/>
    <col min="36" max="36" width="8.42578125" style="357" hidden="1" customWidth="1"/>
  </cols>
  <sheetData>
    <row r="1" spans="1:36" ht="45" customHeight="1" x14ac:dyDescent="0.25">
      <c r="A1" s="821" t="s">
        <v>515</v>
      </c>
      <c r="B1" s="813"/>
      <c r="C1" s="818"/>
      <c r="D1" s="788"/>
      <c r="E1" s="788"/>
      <c r="F1" s="788"/>
      <c r="G1" s="788"/>
      <c r="H1" s="788"/>
      <c r="I1" s="788"/>
      <c r="J1" s="788"/>
      <c r="K1" s="788"/>
      <c r="L1" s="788"/>
      <c r="M1" s="789"/>
      <c r="O1" s="778" t="s">
        <v>490</v>
      </c>
    </row>
    <row r="2" spans="1:36" s="274" customFormat="1" x14ac:dyDescent="0.25">
      <c r="A2" s="790" t="s">
        <v>0</v>
      </c>
      <c r="B2" s="811" t="str">
        <f>B4</f>
        <v>E6</v>
      </c>
      <c r="C2" s="781" t="s">
        <v>14</v>
      </c>
      <c r="D2" s="781">
        <f>D8</f>
        <v>0</v>
      </c>
      <c r="E2" s="781" t="s">
        <v>105</v>
      </c>
      <c r="F2" s="781" t="str">
        <f>F11</f>
        <v>R</v>
      </c>
      <c r="G2" s="781" t="str">
        <f>G11</f>
        <v>R</v>
      </c>
      <c r="H2" s="781">
        <f>H15</f>
        <v>0</v>
      </c>
      <c r="I2" s="781">
        <f>I21</f>
        <v>0</v>
      </c>
      <c r="J2" s="781">
        <f>J24</f>
        <v>2</v>
      </c>
      <c r="K2" s="781" t="s">
        <v>105</v>
      </c>
      <c r="L2" s="830">
        <f>L27</f>
        <v>1</v>
      </c>
      <c r="M2" s="831">
        <f>M35</f>
        <v>0</v>
      </c>
      <c r="O2" s="779" t="s">
        <v>0</v>
      </c>
      <c r="P2" s="779"/>
      <c r="Q2" s="781" t="s">
        <v>105</v>
      </c>
      <c r="R2" s="781" t="s">
        <v>14</v>
      </c>
      <c r="S2" s="781" t="s">
        <v>105</v>
      </c>
      <c r="T2" s="781" t="s">
        <v>3</v>
      </c>
      <c r="U2" s="781" t="s">
        <v>105</v>
      </c>
      <c r="V2" s="781" t="s">
        <v>3</v>
      </c>
      <c r="W2" s="781" t="s">
        <v>105</v>
      </c>
      <c r="X2" s="781" t="s">
        <v>3</v>
      </c>
      <c r="Y2" s="781" t="s">
        <v>105</v>
      </c>
      <c r="Z2" s="781" t="s">
        <v>3</v>
      </c>
      <c r="AA2" s="781" t="s">
        <v>105</v>
      </c>
      <c r="AB2" s="781" t="s">
        <v>3</v>
      </c>
      <c r="AC2" s="781" t="s">
        <v>105</v>
      </c>
      <c r="AD2" s="781" t="s">
        <v>3</v>
      </c>
      <c r="AE2" s="781" t="s">
        <v>105</v>
      </c>
      <c r="AF2" s="830" t="s">
        <v>3</v>
      </c>
      <c r="AG2" s="830" t="s">
        <v>105</v>
      </c>
      <c r="AH2" s="781" t="s">
        <v>3</v>
      </c>
      <c r="AI2" s="781" t="s">
        <v>105</v>
      </c>
      <c r="AJ2" s="779" t="s">
        <v>516</v>
      </c>
    </row>
    <row r="3" spans="1:36" ht="15" customHeight="1" x14ac:dyDescent="0.25">
      <c r="A3" s="838" t="s">
        <v>457</v>
      </c>
      <c r="B3" s="839"/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40"/>
      <c r="O3" s="843" t="s">
        <v>457</v>
      </c>
      <c r="P3" s="843"/>
      <c r="Q3" s="843"/>
      <c r="R3" s="843"/>
      <c r="S3" s="843"/>
      <c r="T3" s="843"/>
      <c r="U3" s="843"/>
      <c r="V3" s="843"/>
      <c r="W3" s="843"/>
      <c r="X3" s="843"/>
      <c r="Y3" s="843"/>
      <c r="Z3" s="843"/>
      <c r="AA3" s="843"/>
      <c r="AB3" s="843"/>
      <c r="AC3" s="843"/>
      <c r="AD3" s="843"/>
      <c r="AE3" s="843"/>
      <c r="AF3" s="843"/>
      <c r="AG3" s="843"/>
      <c r="AH3" s="843"/>
      <c r="AI3" s="843"/>
      <c r="AJ3" s="843"/>
    </row>
    <row r="4" spans="1:36" x14ac:dyDescent="0.25">
      <c r="A4" s="797" t="s">
        <v>492</v>
      </c>
      <c r="B4" s="812" t="str">
        <f>VLOOKUP(A4,eCALdata!A:O,2,FALSE)</f>
        <v>E6</v>
      </c>
      <c r="C4" s="799"/>
      <c r="D4" s="799"/>
      <c r="E4" s="799"/>
      <c r="F4" s="799"/>
      <c r="G4" s="799"/>
      <c r="H4" s="799"/>
      <c r="I4" s="799"/>
      <c r="J4" s="799"/>
      <c r="K4" s="799"/>
      <c r="L4" s="800"/>
      <c r="M4" s="801"/>
      <c r="O4" s="359" t="s">
        <v>456</v>
      </c>
      <c r="P4" s="363" t="s">
        <v>488</v>
      </c>
      <c r="Q4" s="776"/>
      <c r="R4" s="776"/>
      <c r="S4" s="776"/>
      <c r="T4" s="776"/>
      <c r="U4" s="776"/>
      <c r="V4" s="776"/>
      <c r="W4" s="776"/>
      <c r="X4" s="776"/>
      <c r="Y4" s="776"/>
      <c r="Z4" s="776"/>
      <c r="AA4" s="776"/>
      <c r="AB4" s="776"/>
      <c r="AC4" s="776"/>
      <c r="AD4" s="776"/>
      <c r="AE4" s="776"/>
      <c r="AF4" s="777"/>
      <c r="AG4" s="777"/>
      <c r="AH4" s="776"/>
      <c r="AI4" s="776"/>
      <c r="AJ4" s="735"/>
    </row>
    <row r="5" spans="1:36" hidden="1" x14ac:dyDescent="0.25">
      <c r="A5" s="791" t="s">
        <v>492</v>
      </c>
      <c r="B5" s="388" t="s">
        <v>486</v>
      </c>
      <c r="C5" s="776"/>
      <c r="D5" s="776"/>
      <c r="E5" s="776"/>
      <c r="F5" s="776"/>
      <c r="G5" s="776"/>
      <c r="H5" s="776"/>
      <c r="I5" s="776"/>
      <c r="J5" s="776"/>
      <c r="K5" s="776"/>
      <c r="L5" s="777"/>
      <c r="M5" s="793"/>
      <c r="O5" s="359" t="s">
        <v>492</v>
      </c>
      <c r="P5" s="363" t="s">
        <v>486</v>
      </c>
      <c r="Q5" s="776"/>
      <c r="R5" s="776"/>
      <c r="S5" s="776"/>
      <c r="T5" s="776"/>
      <c r="U5" s="776"/>
      <c r="V5" s="776"/>
      <c r="W5" s="776"/>
      <c r="X5" s="776"/>
      <c r="Y5" s="776"/>
      <c r="Z5" s="776"/>
      <c r="AA5" s="776"/>
      <c r="AB5" s="776"/>
      <c r="AC5" s="776"/>
      <c r="AD5" s="776"/>
      <c r="AE5" s="776"/>
      <c r="AF5" s="777"/>
      <c r="AG5" s="777"/>
      <c r="AH5" s="776"/>
      <c r="AI5" s="776"/>
      <c r="AJ5" s="735"/>
    </row>
    <row r="6" spans="1:36" hidden="1" x14ac:dyDescent="0.25">
      <c r="A6" s="791" t="s">
        <v>493</v>
      </c>
      <c r="B6" s="388" t="s">
        <v>487</v>
      </c>
      <c r="C6" s="776"/>
      <c r="D6" s="776"/>
      <c r="E6" s="776"/>
      <c r="F6" s="776"/>
      <c r="G6" s="776"/>
      <c r="H6" s="776"/>
      <c r="I6" s="776"/>
      <c r="J6" s="776"/>
      <c r="K6" s="776"/>
      <c r="L6" s="777"/>
      <c r="M6" s="793"/>
      <c r="O6" s="359" t="s">
        <v>493</v>
      </c>
      <c r="P6" s="363" t="s">
        <v>487</v>
      </c>
      <c r="Q6" s="776"/>
      <c r="R6" s="776"/>
      <c r="S6" s="776"/>
      <c r="T6" s="776"/>
      <c r="U6" s="776"/>
      <c r="V6" s="776"/>
      <c r="W6" s="776"/>
      <c r="X6" s="776"/>
      <c r="Y6" s="776"/>
      <c r="Z6" s="776"/>
      <c r="AA6" s="776"/>
      <c r="AB6" s="776"/>
      <c r="AC6" s="776"/>
      <c r="AD6" s="776"/>
      <c r="AE6" s="776"/>
      <c r="AF6" s="777"/>
      <c r="AG6" s="777"/>
      <c r="AH6" s="776"/>
      <c r="AI6" s="776"/>
      <c r="AJ6" s="735"/>
    </row>
    <row r="7" spans="1:36" ht="15" customHeight="1" x14ac:dyDescent="0.25">
      <c r="A7" s="838" t="s">
        <v>455</v>
      </c>
      <c r="B7" s="839"/>
      <c r="C7" s="839"/>
      <c r="D7" s="839"/>
      <c r="E7" s="839"/>
      <c r="F7" s="839"/>
      <c r="G7" s="839"/>
      <c r="H7" s="839"/>
      <c r="I7" s="839"/>
      <c r="J7" s="839"/>
      <c r="K7" s="839"/>
      <c r="L7" s="839"/>
      <c r="M7" s="840"/>
      <c r="O7" s="843" t="s">
        <v>455</v>
      </c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843"/>
      <c r="AA7" s="843"/>
      <c r="AB7" s="843"/>
      <c r="AC7" s="843"/>
      <c r="AD7" s="843"/>
      <c r="AE7" s="843"/>
      <c r="AF7" s="843"/>
      <c r="AG7" s="843"/>
      <c r="AH7" s="843"/>
      <c r="AI7" s="843"/>
      <c r="AJ7" s="843"/>
    </row>
    <row r="8" spans="1:36" ht="15" customHeight="1" x14ac:dyDescent="0.25">
      <c r="A8" s="802" t="s">
        <v>454</v>
      </c>
      <c r="B8" s="814"/>
      <c r="C8" s="819"/>
      <c r="D8" s="804">
        <f>VLOOKUP(A8,eCALdata!A:O,4,FALSE)</f>
        <v>0</v>
      </c>
      <c r="E8" s="803"/>
      <c r="F8" s="803"/>
      <c r="G8" s="803"/>
      <c r="H8" s="803"/>
      <c r="I8" s="803"/>
      <c r="J8" s="803"/>
      <c r="K8" s="803"/>
      <c r="L8" s="803"/>
      <c r="M8" s="805"/>
      <c r="O8" s="387" t="s">
        <v>454</v>
      </c>
      <c r="P8" s="783"/>
      <c r="Q8" s="783"/>
      <c r="R8" s="783"/>
      <c r="S8" s="783"/>
      <c r="T8" s="784">
        <v>0</v>
      </c>
      <c r="U8" s="783"/>
      <c r="V8" s="783"/>
      <c r="W8" s="783"/>
      <c r="X8" s="783"/>
      <c r="Y8" s="783"/>
      <c r="Z8" s="783"/>
      <c r="AA8" s="783"/>
      <c r="AB8" s="783"/>
      <c r="AC8" s="783"/>
      <c r="AD8" s="783"/>
      <c r="AE8" s="783"/>
      <c r="AF8" s="783"/>
      <c r="AG8" s="783"/>
      <c r="AH8" s="783"/>
      <c r="AI8" s="783"/>
      <c r="AJ8" s="783"/>
    </row>
    <row r="9" spans="1:36" hidden="1" x14ac:dyDescent="0.25">
      <c r="A9" s="792" t="s">
        <v>489</v>
      </c>
      <c r="B9" s="815"/>
      <c r="C9" s="785"/>
      <c r="D9" s="784" t="s">
        <v>144</v>
      </c>
      <c r="E9" s="785"/>
      <c r="F9" s="785"/>
      <c r="G9" s="785"/>
      <c r="H9" s="785"/>
      <c r="I9" s="785"/>
      <c r="J9" s="785"/>
      <c r="K9" s="785"/>
      <c r="L9" s="786"/>
      <c r="M9" s="794"/>
      <c r="O9" s="387" t="s">
        <v>489</v>
      </c>
      <c r="P9" s="783"/>
      <c r="Q9" s="785"/>
      <c r="R9" s="785"/>
      <c r="S9" s="785"/>
      <c r="T9" s="784" t="s">
        <v>144</v>
      </c>
      <c r="U9" s="785"/>
      <c r="V9" s="785"/>
      <c r="W9" s="785"/>
      <c r="X9" s="785"/>
      <c r="Y9" s="785"/>
      <c r="Z9" s="785"/>
      <c r="AA9" s="785"/>
      <c r="AB9" s="785"/>
      <c r="AC9" s="785"/>
      <c r="AD9" s="785"/>
      <c r="AE9" s="785"/>
      <c r="AF9" s="786"/>
      <c r="AG9" s="786"/>
      <c r="AH9" s="785"/>
      <c r="AI9" s="785"/>
      <c r="AJ9" s="783"/>
    </row>
    <row r="10" spans="1:36" ht="15" customHeight="1" x14ac:dyDescent="0.25">
      <c r="A10" s="838" t="s">
        <v>453</v>
      </c>
      <c r="B10" s="839"/>
      <c r="C10" s="839"/>
      <c r="D10" s="839"/>
      <c r="E10" s="839"/>
      <c r="F10" s="839"/>
      <c r="G10" s="839"/>
      <c r="H10" s="839"/>
      <c r="I10" s="839"/>
      <c r="J10" s="839"/>
      <c r="K10" s="839"/>
      <c r="L10" s="839"/>
      <c r="M10" s="840"/>
      <c r="O10" s="843" t="s">
        <v>453</v>
      </c>
      <c r="P10" s="843"/>
      <c r="Q10" s="843"/>
      <c r="R10" s="843"/>
      <c r="S10" s="843"/>
      <c r="T10" s="843"/>
      <c r="U10" s="843"/>
      <c r="V10" s="843"/>
      <c r="W10" s="843"/>
      <c r="X10" s="843"/>
      <c r="Y10" s="843"/>
      <c r="Z10" s="843"/>
      <c r="AA10" s="843"/>
      <c r="AB10" s="843"/>
      <c r="AC10" s="843"/>
      <c r="AD10" s="843"/>
      <c r="AE10" s="843"/>
      <c r="AF10" s="843"/>
      <c r="AG10" s="843"/>
      <c r="AH10" s="843"/>
      <c r="AI10" s="843"/>
      <c r="AJ10" s="843"/>
    </row>
    <row r="11" spans="1:36" x14ac:dyDescent="0.25">
      <c r="A11" s="797" t="s">
        <v>452</v>
      </c>
      <c r="B11" s="816"/>
      <c r="C11" s="799"/>
      <c r="D11" s="799"/>
      <c r="E11" s="799"/>
      <c r="F11" s="798" t="str">
        <f>VLOOKUP(A11,eCALdata!A:O,6,FALSE)</f>
        <v>R</v>
      </c>
      <c r="G11" s="798" t="str">
        <f>VLOOKUP(A11,eCALdata!A:O,7,FALSE)</f>
        <v>R</v>
      </c>
      <c r="H11" s="799"/>
      <c r="I11" s="799"/>
      <c r="J11" s="799"/>
      <c r="K11" s="799"/>
      <c r="L11" s="800"/>
      <c r="M11" s="801"/>
      <c r="O11" s="359" t="s">
        <v>452</v>
      </c>
      <c r="P11" s="735"/>
      <c r="Q11" s="776"/>
      <c r="R11" s="776"/>
      <c r="S11" s="776"/>
      <c r="T11" s="776"/>
      <c r="U11" s="776"/>
      <c r="V11" s="363" t="s">
        <v>100</v>
      </c>
      <c r="W11" s="776"/>
      <c r="X11" s="363" t="s">
        <v>100</v>
      </c>
      <c r="Y11" s="776"/>
      <c r="Z11" s="776"/>
      <c r="AA11" s="776"/>
      <c r="AB11" s="776"/>
      <c r="AC11" s="776"/>
      <c r="AD11" s="776"/>
      <c r="AE11" s="776"/>
      <c r="AF11" s="777"/>
      <c r="AG11" s="777"/>
      <c r="AH11" s="776"/>
      <c r="AI11" s="776"/>
      <c r="AJ11" s="735"/>
    </row>
    <row r="12" spans="1:36" hidden="1" x14ac:dyDescent="0.25">
      <c r="A12" s="791" t="s">
        <v>451</v>
      </c>
      <c r="B12" s="817"/>
      <c r="C12" s="776"/>
      <c r="D12" s="776"/>
      <c r="E12" s="776"/>
      <c r="F12" s="363" t="s">
        <v>164</v>
      </c>
      <c r="G12" s="363" t="s">
        <v>100</v>
      </c>
      <c r="H12" s="776"/>
      <c r="I12" s="776"/>
      <c r="J12" s="776"/>
      <c r="K12" s="776"/>
      <c r="L12" s="777"/>
      <c r="M12" s="793"/>
      <c r="O12" s="359" t="s">
        <v>451</v>
      </c>
      <c r="P12" s="735"/>
      <c r="Q12" s="776"/>
      <c r="R12" s="776"/>
      <c r="S12" s="776"/>
      <c r="T12" s="776"/>
      <c r="U12" s="776"/>
      <c r="V12" s="363" t="s">
        <v>164</v>
      </c>
      <c r="W12" s="776"/>
      <c r="X12" s="363" t="s">
        <v>100</v>
      </c>
      <c r="Y12" s="776"/>
      <c r="Z12" s="776"/>
      <c r="AA12" s="776"/>
      <c r="AB12" s="776"/>
      <c r="AC12" s="776"/>
      <c r="AD12" s="776"/>
      <c r="AE12" s="776"/>
      <c r="AF12" s="777"/>
      <c r="AG12" s="777"/>
      <c r="AH12" s="776"/>
      <c r="AI12" s="776"/>
      <c r="AJ12" s="735"/>
    </row>
    <row r="13" spans="1:36" hidden="1" x14ac:dyDescent="0.25">
      <c r="A13" s="791" t="s">
        <v>450</v>
      </c>
      <c r="B13" s="817"/>
      <c r="C13" s="776"/>
      <c r="D13" s="776"/>
      <c r="E13" s="776"/>
      <c r="F13" s="363" t="s">
        <v>164</v>
      </c>
      <c r="G13" s="363" t="s">
        <v>164</v>
      </c>
      <c r="H13" s="776"/>
      <c r="I13" s="776"/>
      <c r="J13" s="776"/>
      <c r="K13" s="776"/>
      <c r="L13" s="777"/>
      <c r="M13" s="793"/>
      <c r="O13" s="359" t="s">
        <v>450</v>
      </c>
      <c r="P13" s="735"/>
      <c r="Q13" s="776"/>
      <c r="R13" s="776"/>
      <c r="S13" s="776"/>
      <c r="T13" s="776"/>
      <c r="U13" s="776"/>
      <c r="V13" s="363" t="s">
        <v>164</v>
      </c>
      <c r="W13" s="776"/>
      <c r="X13" s="363" t="s">
        <v>164</v>
      </c>
      <c r="Y13" s="776"/>
      <c r="Z13" s="776"/>
      <c r="AA13" s="776"/>
      <c r="AB13" s="776"/>
      <c r="AC13" s="776"/>
      <c r="AD13" s="776"/>
      <c r="AE13" s="776"/>
      <c r="AF13" s="777"/>
      <c r="AG13" s="777"/>
      <c r="AH13" s="776"/>
      <c r="AI13" s="776"/>
      <c r="AJ13" s="735"/>
    </row>
    <row r="14" spans="1:36" ht="15" customHeight="1" x14ac:dyDescent="0.25">
      <c r="A14" s="838" t="s">
        <v>449</v>
      </c>
      <c r="B14" s="839"/>
      <c r="C14" s="839"/>
      <c r="D14" s="839"/>
      <c r="E14" s="839"/>
      <c r="F14" s="839"/>
      <c r="G14" s="839"/>
      <c r="H14" s="839"/>
      <c r="I14" s="839"/>
      <c r="J14" s="839"/>
      <c r="K14" s="839"/>
      <c r="L14" s="839"/>
      <c r="M14" s="840"/>
      <c r="O14" s="843" t="s">
        <v>449</v>
      </c>
      <c r="P14" s="843"/>
      <c r="Q14" s="843"/>
      <c r="R14" s="843"/>
      <c r="S14" s="843"/>
      <c r="T14" s="843"/>
      <c r="U14" s="843"/>
      <c r="V14" s="843"/>
      <c r="W14" s="843"/>
      <c r="X14" s="843"/>
      <c r="Y14" s="843"/>
      <c r="Z14" s="843"/>
      <c r="AA14" s="843"/>
      <c r="AB14" s="843"/>
      <c r="AC14" s="843"/>
      <c r="AD14" s="843"/>
      <c r="AE14" s="843"/>
      <c r="AF14" s="843"/>
      <c r="AG14" s="843"/>
      <c r="AH14" s="843"/>
      <c r="AI14" s="843"/>
      <c r="AJ14" s="843"/>
    </row>
    <row r="15" spans="1:36" x14ac:dyDescent="0.25">
      <c r="A15" s="797" t="s">
        <v>309</v>
      </c>
      <c r="B15" s="816"/>
      <c r="C15" s="799"/>
      <c r="D15" s="799"/>
      <c r="E15" s="799"/>
      <c r="F15" s="799"/>
      <c r="G15" s="799"/>
      <c r="H15" s="798">
        <f>VLOOKUP(A15,eCALdata!A:O,8,FALSE)</f>
        <v>0</v>
      </c>
      <c r="I15" s="799"/>
      <c r="J15" s="799"/>
      <c r="K15" s="799"/>
      <c r="L15" s="800"/>
      <c r="M15" s="801"/>
      <c r="O15" s="359" t="s">
        <v>309</v>
      </c>
      <c r="P15" s="735"/>
      <c r="Q15" s="776"/>
      <c r="R15" s="776"/>
      <c r="S15" s="776"/>
      <c r="T15" s="776"/>
      <c r="U15" s="776"/>
      <c r="V15" s="776"/>
      <c r="W15" s="776"/>
      <c r="X15" s="776"/>
      <c r="Y15" s="776"/>
      <c r="Z15" s="363">
        <v>0</v>
      </c>
      <c r="AA15" s="776"/>
      <c r="AB15" s="776"/>
      <c r="AC15" s="776"/>
      <c r="AD15" s="776"/>
      <c r="AE15" s="776"/>
      <c r="AF15" s="777"/>
      <c r="AG15" s="777"/>
      <c r="AH15" s="776"/>
      <c r="AI15" s="776"/>
      <c r="AJ15" s="735"/>
    </row>
    <row r="16" spans="1:36" hidden="1" x14ac:dyDescent="0.25">
      <c r="A16" s="791" t="s">
        <v>448</v>
      </c>
      <c r="B16" s="817"/>
      <c r="C16" s="776"/>
      <c r="D16" s="776"/>
      <c r="E16" s="776"/>
      <c r="F16" s="776"/>
      <c r="G16" s="776"/>
      <c r="H16" s="363" t="s">
        <v>100</v>
      </c>
      <c r="I16" s="776"/>
      <c r="J16" s="776"/>
      <c r="K16" s="776"/>
      <c r="L16" s="777"/>
      <c r="M16" s="793"/>
      <c r="O16" s="359" t="s">
        <v>448</v>
      </c>
      <c r="P16" s="735"/>
      <c r="Q16" s="776"/>
      <c r="R16" s="776"/>
      <c r="S16" s="776"/>
      <c r="T16" s="776"/>
      <c r="U16" s="776"/>
      <c r="V16" s="776"/>
      <c r="W16" s="776"/>
      <c r="X16" s="776"/>
      <c r="Y16" s="776"/>
      <c r="Z16" s="363" t="s">
        <v>100</v>
      </c>
      <c r="AA16" s="776"/>
      <c r="AB16" s="776"/>
      <c r="AC16" s="776"/>
      <c r="AD16" s="776"/>
      <c r="AE16" s="776"/>
      <c r="AF16" s="777"/>
      <c r="AG16" s="777"/>
      <c r="AH16" s="776"/>
      <c r="AI16" s="776"/>
      <c r="AJ16" s="735"/>
    </row>
    <row r="17" spans="1:36" hidden="1" x14ac:dyDescent="0.25">
      <c r="A17" s="791" t="s">
        <v>314</v>
      </c>
      <c r="B17" s="817"/>
      <c r="C17" s="776"/>
      <c r="D17" s="776"/>
      <c r="E17" s="776"/>
      <c r="F17" s="776"/>
      <c r="G17" s="776"/>
      <c r="H17" s="363" t="s">
        <v>164</v>
      </c>
      <c r="I17" s="776"/>
      <c r="J17" s="776"/>
      <c r="K17" s="776"/>
      <c r="L17" s="777"/>
      <c r="M17" s="793"/>
      <c r="O17" s="359" t="s">
        <v>314</v>
      </c>
      <c r="P17" s="735"/>
      <c r="Q17" s="776"/>
      <c r="R17" s="776"/>
      <c r="S17" s="776"/>
      <c r="T17" s="776"/>
      <c r="U17" s="776"/>
      <c r="V17" s="776"/>
      <c r="W17" s="776"/>
      <c r="X17" s="776"/>
      <c r="Y17" s="776"/>
      <c r="Z17" s="363" t="s">
        <v>164</v>
      </c>
      <c r="AA17" s="776"/>
      <c r="AB17" s="776"/>
      <c r="AC17" s="776"/>
      <c r="AD17" s="776"/>
      <c r="AE17" s="776"/>
      <c r="AF17" s="777"/>
      <c r="AG17" s="777"/>
      <c r="AH17" s="776"/>
      <c r="AI17" s="776"/>
      <c r="AJ17" s="735"/>
    </row>
    <row r="18" spans="1:36" hidden="1" x14ac:dyDescent="0.25">
      <c r="A18" s="791" t="s">
        <v>447</v>
      </c>
      <c r="B18" s="817"/>
      <c r="C18" s="776"/>
      <c r="D18" s="776"/>
      <c r="E18" s="776"/>
      <c r="F18" s="776"/>
      <c r="G18" s="776"/>
      <c r="H18" s="363" t="s">
        <v>190</v>
      </c>
      <c r="I18" s="776"/>
      <c r="J18" s="776"/>
      <c r="K18" s="776"/>
      <c r="L18" s="777"/>
      <c r="M18" s="793"/>
      <c r="O18" s="359" t="s">
        <v>447</v>
      </c>
      <c r="P18" s="735"/>
      <c r="Q18" s="776"/>
      <c r="R18" s="776"/>
      <c r="S18" s="776"/>
      <c r="T18" s="776"/>
      <c r="U18" s="776"/>
      <c r="V18" s="776"/>
      <c r="W18" s="776"/>
      <c r="X18" s="776"/>
      <c r="Y18" s="776"/>
      <c r="Z18" s="363" t="s">
        <v>190</v>
      </c>
      <c r="AA18" s="776"/>
      <c r="AB18" s="776"/>
      <c r="AC18" s="776"/>
      <c r="AD18" s="776"/>
      <c r="AE18" s="776"/>
      <c r="AF18" s="777"/>
      <c r="AG18" s="777"/>
      <c r="AH18" s="776"/>
      <c r="AI18" s="776"/>
      <c r="AJ18" s="735"/>
    </row>
    <row r="19" spans="1:36" hidden="1" x14ac:dyDescent="0.25">
      <c r="A19" s="791" t="s">
        <v>446</v>
      </c>
      <c r="B19" s="817"/>
      <c r="C19" s="776"/>
      <c r="D19" s="776"/>
      <c r="E19" s="776"/>
      <c r="F19" s="776"/>
      <c r="G19" s="776"/>
      <c r="H19" s="363" t="s">
        <v>14</v>
      </c>
      <c r="I19" s="776"/>
      <c r="J19" s="776"/>
      <c r="K19" s="776"/>
      <c r="L19" s="777"/>
      <c r="M19" s="793"/>
      <c r="O19" s="359" t="s">
        <v>446</v>
      </c>
      <c r="P19" s="735"/>
      <c r="Q19" s="776"/>
      <c r="R19" s="776"/>
      <c r="S19" s="776"/>
      <c r="T19" s="776"/>
      <c r="U19" s="776"/>
      <c r="V19" s="776"/>
      <c r="W19" s="776"/>
      <c r="X19" s="776"/>
      <c r="Y19" s="776"/>
      <c r="Z19" s="363" t="s">
        <v>14</v>
      </c>
      <c r="AA19" s="776"/>
      <c r="AB19" s="776"/>
      <c r="AC19" s="776"/>
      <c r="AD19" s="776"/>
      <c r="AE19" s="776"/>
      <c r="AF19" s="777"/>
      <c r="AG19" s="777"/>
      <c r="AH19" s="776"/>
      <c r="AI19" s="776"/>
      <c r="AJ19" s="735"/>
    </row>
    <row r="20" spans="1:36" ht="15" customHeight="1" x14ac:dyDescent="0.25">
      <c r="A20" s="838" t="s">
        <v>445</v>
      </c>
      <c r="B20" s="839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40"/>
      <c r="O20" s="843" t="s">
        <v>445</v>
      </c>
      <c r="P20" s="843"/>
      <c r="Q20" s="843"/>
      <c r="R20" s="843"/>
      <c r="S20" s="843"/>
      <c r="T20" s="843"/>
      <c r="U20" s="843"/>
      <c r="V20" s="843"/>
      <c r="W20" s="843"/>
      <c r="X20" s="843"/>
      <c r="Y20" s="843"/>
      <c r="Z20" s="843"/>
      <c r="AA20" s="843"/>
      <c r="AB20" s="843"/>
      <c r="AC20" s="843"/>
      <c r="AD20" s="843"/>
      <c r="AE20" s="843"/>
      <c r="AF20" s="843"/>
      <c r="AG20" s="843"/>
      <c r="AH20" s="843"/>
      <c r="AI20" s="843"/>
      <c r="AJ20" s="843"/>
    </row>
    <row r="21" spans="1:36" x14ac:dyDescent="0.25">
      <c r="A21" s="797" t="s">
        <v>311</v>
      </c>
      <c r="B21" s="816"/>
      <c r="C21" s="799"/>
      <c r="D21" s="799"/>
      <c r="E21" s="799"/>
      <c r="F21" s="799"/>
      <c r="G21" s="799"/>
      <c r="H21" s="799"/>
      <c r="I21" s="798">
        <f>VLOOKUP(A21,eCALdata!A:O,9,FALSE)</f>
        <v>0</v>
      </c>
      <c r="J21" s="799"/>
      <c r="K21" s="799"/>
      <c r="L21" s="800"/>
      <c r="M21" s="801"/>
      <c r="O21" s="359" t="s">
        <v>311</v>
      </c>
      <c r="P21" s="735"/>
      <c r="Q21" s="776"/>
      <c r="R21" s="776"/>
      <c r="S21" s="776"/>
      <c r="T21" s="776"/>
      <c r="U21" s="776"/>
      <c r="V21" s="776"/>
      <c r="W21" s="776"/>
      <c r="X21" s="776"/>
      <c r="Y21" s="776"/>
      <c r="Z21" s="776"/>
      <c r="AA21" s="776"/>
      <c r="AB21" s="363">
        <v>0</v>
      </c>
      <c r="AC21" s="776"/>
      <c r="AD21" s="776"/>
      <c r="AE21" s="776"/>
      <c r="AF21" s="777"/>
      <c r="AG21" s="777"/>
      <c r="AH21" s="776"/>
      <c r="AI21" s="776"/>
      <c r="AJ21" s="735"/>
    </row>
    <row r="22" spans="1:36" hidden="1" x14ac:dyDescent="0.25">
      <c r="A22" s="791" t="s">
        <v>444</v>
      </c>
      <c r="B22" s="817"/>
      <c r="C22" s="776"/>
      <c r="D22" s="776"/>
      <c r="E22" s="776"/>
      <c r="F22" s="776"/>
      <c r="G22" s="776"/>
      <c r="H22" s="776"/>
      <c r="I22" s="363">
        <v>2</v>
      </c>
      <c r="J22" s="776"/>
      <c r="K22" s="776"/>
      <c r="L22" s="777"/>
      <c r="M22" s="793"/>
      <c r="O22" s="359" t="s">
        <v>494</v>
      </c>
      <c r="P22" s="735"/>
      <c r="Q22" s="776"/>
      <c r="R22" s="776"/>
      <c r="S22" s="776"/>
      <c r="T22" s="776"/>
      <c r="U22" s="776"/>
      <c r="V22" s="776"/>
      <c r="W22" s="776"/>
      <c r="X22" s="776"/>
      <c r="Y22" s="776"/>
      <c r="Z22" s="776"/>
      <c r="AA22" s="776"/>
      <c r="AB22" s="363">
        <v>2</v>
      </c>
      <c r="AC22" s="776"/>
      <c r="AD22" s="776"/>
      <c r="AE22" s="776"/>
      <c r="AF22" s="777"/>
      <c r="AG22" s="777"/>
      <c r="AH22" s="776"/>
      <c r="AI22" s="776"/>
      <c r="AJ22" s="735"/>
    </row>
    <row r="23" spans="1:36" ht="15" customHeight="1" x14ac:dyDescent="0.25">
      <c r="A23" s="838" t="s">
        <v>495</v>
      </c>
      <c r="B23" s="839"/>
      <c r="C23" s="839"/>
      <c r="D23" s="839"/>
      <c r="E23" s="839"/>
      <c r="F23" s="839"/>
      <c r="G23" s="839"/>
      <c r="H23" s="839"/>
      <c r="I23" s="839"/>
      <c r="J23" s="839"/>
      <c r="K23" s="839"/>
      <c r="L23" s="839"/>
      <c r="M23" s="840"/>
      <c r="O23" s="843" t="s">
        <v>443</v>
      </c>
      <c r="P23" s="843"/>
      <c r="Q23" s="843"/>
      <c r="R23" s="843"/>
      <c r="S23" s="843"/>
      <c r="T23" s="843"/>
      <c r="U23" s="843"/>
      <c r="V23" s="843"/>
      <c r="W23" s="843"/>
      <c r="X23" s="843"/>
      <c r="Y23" s="843"/>
      <c r="Z23" s="843"/>
      <c r="AA23" s="843"/>
      <c r="AB23" s="843"/>
      <c r="AC23" s="843"/>
      <c r="AD23" s="843"/>
      <c r="AE23" s="843"/>
      <c r="AF23" s="843"/>
      <c r="AG23" s="843"/>
      <c r="AH23" s="843"/>
      <c r="AI23" s="843"/>
      <c r="AJ23" s="843"/>
    </row>
    <row r="24" spans="1:36" x14ac:dyDescent="0.25">
      <c r="A24" s="832" t="s">
        <v>441</v>
      </c>
      <c r="B24" s="833"/>
      <c r="C24" s="833"/>
      <c r="D24" s="833"/>
      <c r="E24" s="833"/>
      <c r="F24" s="833"/>
      <c r="G24" s="833"/>
      <c r="H24" s="833"/>
      <c r="I24" s="833"/>
      <c r="J24" s="804">
        <f>VLOOKUP(A24,eCALdata!A:O,10,FALSE)</f>
        <v>2</v>
      </c>
      <c r="K24" s="806"/>
      <c r="L24" s="807"/>
      <c r="M24" s="808"/>
      <c r="O24" s="844" t="s">
        <v>442</v>
      </c>
      <c r="P24" s="844"/>
      <c r="Q24" s="844"/>
      <c r="R24" s="844"/>
      <c r="S24" s="844"/>
      <c r="T24" s="844"/>
      <c r="U24" s="844"/>
      <c r="V24" s="844"/>
      <c r="W24" s="844"/>
      <c r="X24" s="844"/>
      <c r="Y24" s="844"/>
      <c r="Z24" s="844"/>
      <c r="AA24" s="844"/>
      <c r="AB24" s="844"/>
      <c r="AC24" s="785"/>
      <c r="AD24" s="784">
        <v>0</v>
      </c>
      <c r="AE24" s="785"/>
      <c r="AF24" s="786"/>
      <c r="AG24" s="786"/>
      <c r="AH24" s="785"/>
      <c r="AI24" s="785"/>
      <c r="AJ24" s="783"/>
    </row>
    <row r="25" spans="1:36" hidden="1" x14ac:dyDescent="0.25">
      <c r="A25" s="834" t="s">
        <v>441</v>
      </c>
      <c r="B25" s="835"/>
      <c r="C25" s="835"/>
      <c r="D25" s="835"/>
      <c r="E25" s="835"/>
      <c r="F25" s="835"/>
      <c r="G25" s="835"/>
      <c r="H25" s="835"/>
      <c r="I25" s="835"/>
      <c r="J25" s="363">
        <v>2</v>
      </c>
      <c r="K25" s="776"/>
      <c r="L25" s="777"/>
      <c r="M25" s="793"/>
      <c r="O25" s="835" t="s">
        <v>441</v>
      </c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  <c r="AC25" s="776"/>
      <c r="AD25" s="363">
        <v>2</v>
      </c>
      <c r="AE25" s="776"/>
      <c r="AF25" s="777"/>
      <c r="AG25" s="777"/>
      <c r="AH25" s="776"/>
      <c r="AI25" s="776"/>
      <c r="AJ25" s="735"/>
    </row>
    <row r="26" spans="1:36" ht="15" customHeight="1" x14ac:dyDescent="0.25">
      <c r="A26" s="838" t="s">
        <v>440</v>
      </c>
      <c r="B26" s="839"/>
      <c r="C26" s="839"/>
      <c r="D26" s="839"/>
      <c r="E26" s="839"/>
      <c r="F26" s="839"/>
      <c r="G26" s="839"/>
      <c r="H26" s="839"/>
      <c r="I26" s="839"/>
      <c r="J26" s="839"/>
      <c r="K26" s="839"/>
      <c r="L26" s="839"/>
      <c r="M26" s="840"/>
      <c r="O26" s="843" t="s">
        <v>440</v>
      </c>
      <c r="P26" s="843"/>
      <c r="Q26" s="843"/>
      <c r="R26" s="843"/>
      <c r="S26" s="843"/>
      <c r="T26" s="843"/>
      <c r="U26" s="843"/>
      <c r="V26" s="843"/>
      <c r="W26" s="843"/>
      <c r="X26" s="843"/>
      <c r="Y26" s="843"/>
      <c r="Z26" s="843"/>
      <c r="AA26" s="843"/>
      <c r="AB26" s="843"/>
      <c r="AC26" s="843"/>
      <c r="AD26" s="843"/>
      <c r="AE26" s="843"/>
      <c r="AF26" s="843"/>
      <c r="AG26" s="843"/>
      <c r="AH26" s="843"/>
      <c r="AI26" s="843"/>
      <c r="AJ26" s="843"/>
    </row>
    <row r="27" spans="1:36" x14ac:dyDescent="0.25">
      <c r="A27" s="797" t="s">
        <v>329</v>
      </c>
      <c r="B27" s="816"/>
      <c r="C27" s="799"/>
      <c r="D27" s="799"/>
      <c r="E27" s="799"/>
      <c r="F27" s="799"/>
      <c r="G27" s="799"/>
      <c r="H27" s="799"/>
      <c r="I27" s="799"/>
      <c r="J27" s="799"/>
      <c r="K27" s="799"/>
      <c r="L27" s="809">
        <f>VLOOKUP(A27,eCALdata!A:O,12,FALSE)</f>
        <v>1</v>
      </c>
      <c r="M27" s="801"/>
      <c r="O27" s="359" t="s">
        <v>439</v>
      </c>
      <c r="P27" s="735"/>
      <c r="Q27" s="776"/>
      <c r="R27" s="776"/>
      <c r="S27" s="776"/>
      <c r="T27" s="776"/>
      <c r="U27" s="776"/>
      <c r="V27" s="776"/>
      <c r="W27" s="776"/>
      <c r="X27" s="776"/>
      <c r="Y27" s="776"/>
      <c r="Z27" s="776"/>
      <c r="AA27" s="776"/>
      <c r="AB27" s="776"/>
      <c r="AC27" s="776"/>
      <c r="AD27" s="776"/>
      <c r="AE27" s="776"/>
      <c r="AF27" s="787">
        <v>0</v>
      </c>
      <c r="AG27" s="777"/>
      <c r="AH27" s="776"/>
      <c r="AI27" s="776"/>
      <c r="AJ27" s="735"/>
    </row>
    <row r="28" spans="1:36" hidden="1" x14ac:dyDescent="0.25">
      <c r="A28" s="791" t="s">
        <v>329</v>
      </c>
      <c r="B28" s="817"/>
      <c r="C28" s="776"/>
      <c r="D28" s="776"/>
      <c r="E28" s="776"/>
      <c r="F28" s="776"/>
      <c r="G28" s="776"/>
      <c r="H28" s="776"/>
      <c r="I28" s="776"/>
      <c r="J28" s="776"/>
      <c r="K28" s="776"/>
      <c r="L28" s="787">
        <v>1</v>
      </c>
      <c r="M28" s="793"/>
      <c r="O28" s="359" t="s">
        <v>329</v>
      </c>
      <c r="P28" s="735"/>
      <c r="Q28" s="776"/>
      <c r="R28" s="776"/>
      <c r="S28" s="776"/>
      <c r="T28" s="776"/>
      <c r="U28" s="776"/>
      <c r="V28" s="776"/>
      <c r="W28" s="776"/>
      <c r="X28" s="776"/>
      <c r="Y28" s="776"/>
      <c r="Z28" s="776"/>
      <c r="AA28" s="776"/>
      <c r="AB28" s="776"/>
      <c r="AC28" s="776"/>
      <c r="AD28" s="776"/>
      <c r="AE28" s="776"/>
      <c r="AF28" s="787">
        <v>1</v>
      </c>
      <c r="AG28" s="777"/>
      <c r="AH28" s="776"/>
      <c r="AI28" s="776"/>
      <c r="AJ28" s="735"/>
    </row>
    <row r="29" spans="1:36" hidden="1" x14ac:dyDescent="0.25">
      <c r="A29" s="791" t="s">
        <v>330</v>
      </c>
      <c r="B29" s="817"/>
      <c r="C29" s="776"/>
      <c r="D29" s="776"/>
      <c r="E29" s="776"/>
      <c r="F29" s="776"/>
      <c r="G29" s="776"/>
      <c r="H29" s="776"/>
      <c r="I29" s="776"/>
      <c r="J29" s="776"/>
      <c r="K29" s="776"/>
      <c r="L29" s="787">
        <v>2</v>
      </c>
      <c r="M29" s="793"/>
      <c r="O29" s="359" t="s">
        <v>330</v>
      </c>
      <c r="P29" s="735"/>
      <c r="Q29" s="776"/>
      <c r="R29" s="776"/>
      <c r="S29" s="776"/>
      <c r="T29" s="776"/>
      <c r="U29" s="776"/>
      <c r="V29" s="776"/>
      <c r="W29" s="776"/>
      <c r="X29" s="776"/>
      <c r="Y29" s="776"/>
      <c r="Z29" s="776"/>
      <c r="AA29" s="776"/>
      <c r="AB29" s="776"/>
      <c r="AC29" s="776"/>
      <c r="AD29" s="776"/>
      <c r="AE29" s="776"/>
      <c r="AF29" s="787">
        <v>2</v>
      </c>
      <c r="AG29" s="777"/>
      <c r="AH29" s="776"/>
      <c r="AI29" s="776"/>
      <c r="AJ29" s="735"/>
    </row>
    <row r="30" spans="1:36" hidden="1" x14ac:dyDescent="0.25">
      <c r="A30" s="791" t="s">
        <v>331</v>
      </c>
      <c r="B30" s="817"/>
      <c r="C30" s="776"/>
      <c r="D30" s="776"/>
      <c r="E30" s="776"/>
      <c r="F30" s="776"/>
      <c r="G30" s="776"/>
      <c r="H30" s="776"/>
      <c r="I30" s="776"/>
      <c r="J30" s="776"/>
      <c r="K30" s="776"/>
      <c r="L30" s="787">
        <v>3</v>
      </c>
      <c r="M30" s="793"/>
      <c r="O30" s="359" t="s">
        <v>331</v>
      </c>
      <c r="P30" s="735"/>
      <c r="Q30" s="776"/>
      <c r="R30" s="776"/>
      <c r="S30" s="776"/>
      <c r="T30" s="776"/>
      <c r="U30" s="776"/>
      <c r="V30" s="776"/>
      <c r="W30" s="776"/>
      <c r="X30" s="776"/>
      <c r="Y30" s="776"/>
      <c r="Z30" s="776"/>
      <c r="AA30" s="776"/>
      <c r="AB30" s="776"/>
      <c r="AC30" s="776"/>
      <c r="AD30" s="776"/>
      <c r="AE30" s="776"/>
      <c r="AF30" s="787">
        <v>3</v>
      </c>
      <c r="AG30" s="777"/>
      <c r="AH30" s="776"/>
      <c r="AI30" s="776"/>
      <c r="AJ30" s="735"/>
    </row>
    <row r="31" spans="1:36" hidden="1" x14ac:dyDescent="0.25">
      <c r="A31" s="791" t="s">
        <v>332</v>
      </c>
      <c r="B31" s="817"/>
      <c r="C31" s="776"/>
      <c r="D31" s="776"/>
      <c r="E31" s="776"/>
      <c r="F31" s="776"/>
      <c r="G31" s="776"/>
      <c r="H31" s="776"/>
      <c r="I31" s="776"/>
      <c r="J31" s="776"/>
      <c r="K31" s="776"/>
      <c r="L31" s="787">
        <v>4</v>
      </c>
      <c r="M31" s="793"/>
      <c r="O31" s="359" t="s">
        <v>332</v>
      </c>
      <c r="P31" s="735"/>
      <c r="Q31" s="776"/>
      <c r="R31" s="776"/>
      <c r="S31" s="776"/>
      <c r="T31" s="776"/>
      <c r="U31" s="776"/>
      <c r="V31" s="776"/>
      <c r="W31" s="776"/>
      <c r="X31" s="776"/>
      <c r="Y31" s="776"/>
      <c r="Z31" s="776"/>
      <c r="AA31" s="776"/>
      <c r="AB31" s="776"/>
      <c r="AC31" s="776"/>
      <c r="AD31" s="776"/>
      <c r="AE31" s="776"/>
      <c r="AF31" s="787">
        <v>4</v>
      </c>
      <c r="AG31" s="777"/>
      <c r="AH31" s="776"/>
      <c r="AI31" s="776"/>
      <c r="AJ31" s="735"/>
    </row>
    <row r="32" spans="1:36" hidden="1" x14ac:dyDescent="0.25">
      <c r="A32" s="791" t="s">
        <v>333</v>
      </c>
      <c r="B32" s="817"/>
      <c r="C32" s="776"/>
      <c r="D32" s="776"/>
      <c r="E32" s="776"/>
      <c r="F32" s="776"/>
      <c r="G32" s="776"/>
      <c r="H32" s="776"/>
      <c r="I32" s="776"/>
      <c r="J32" s="776"/>
      <c r="K32" s="776"/>
      <c r="L32" s="787">
        <v>5</v>
      </c>
      <c r="M32" s="793"/>
      <c r="O32" s="359" t="s">
        <v>333</v>
      </c>
      <c r="P32" s="735"/>
      <c r="Q32" s="776"/>
      <c r="R32" s="776"/>
      <c r="S32" s="776"/>
      <c r="T32" s="776"/>
      <c r="U32" s="776"/>
      <c r="V32" s="776"/>
      <c r="W32" s="776"/>
      <c r="X32" s="776"/>
      <c r="Y32" s="776"/>
      <c r="Z32" s="776"/>
      <c r="AA32" s="776"/>
      <c r="AB32" s="776"/>
      <c r="AC32" s="776"/>
      <c r="AD32" s="776"/>
      <c r="AE32" s="776"/>
      <c r="AF32" s="787">
        <v>5</v>
      </c>
      <c r="AG32" s="777"/>
      <c r="AH32" s="776"/>
      <c r="AI32" s="776"/>
      <c r="AJ32" s="735"/>
    </row>
    <row r="33" spans="1:36" hidden="1" x14ac:dyDescent="0.25">
      <c r="A33" s="791" t="s">
        <v>438</v>
      </c>
      <c r="B33" s="817"/>
      <c r="C33" s="776"/>
      <c r="D33" s="776"/>
      <c r="E33" s="776"/>
      <c r="F33" s="776"/>
      <c r="G33" s="776"/>
      <c r="H33" s="776"/>
      <c r="I33" s="776"/>
      <c r="J33" s="776"/>
      <c r="K33" s="776"/>
      <c r="L33" s="787">
        <v>6</v>
      </c>
      <c r="M33" s="793"/>
      <c r="O33" s="359" t="s">
        <v>438</v>
      </c>
      <c r="P33" s="735"/>
      <c r="Q33" s="776"/>
      <c r="R33" s="776"/>
      <c r="S33" s="776"/>
      <c r="T33" s="776"/>
      <c r="U33" s="776"/>
      <c r="V33" s="776"/>
      <c r="W33" s="776"/>
      <c r="X33" s="776"/>
      <c r="Y33" s="776"/>
      <c r="Z33" s="776"/>
      <c r="AA33" s="776"/>
      <c r="AB33" s="776"/>
      <c r="AC33" s="776"/>
      <c r="AD33" s="776"/>
      <c r="AE33" s="776"/>
      <c r="AF33" s="787">
        <v>6</v>
      </c>
      <c r="AG33" s="777"/>
      <c r="AH33" s="776"/>
      <c r="AI33" s="776"/>
      <c r="AJ33" s="735"/>
    </row>
    <row r="34" spans="1:36" ht="15" customHeight="1" x14ac:dyDescent="0.25">
      <c r="A34" s="838" t="s">
        <v>334</v>
      </c>
      <c r="B34" s="839"/>
      <c r="C34" s="839"/>
      <c r="D34" s="839"/>
      <c r="E34" s="839"/>
      <c r="F34" s="839"/>
      <c r="G34" s="839"/>
      <c r="H34" s="839"/>
      <c r="I34" s="839"/>
      <c r="J34" s="839"/>
      <c r="K34" s="839"/>
      <c r="L34" s="839"/>
      <c r="M34" s="840"/>
      <c r="O34" s="843" t="s">
        <v>334</v>
      </c>
      <c r="P34" s="843"/>
      <c r="Q34" s="843"/>
      <c r="R34" s="843"/>
      <c r="S34" s="843"/>
      <c r="T34" s="843"/>
      <c r="U34" s="843"/>
      <c r="V34" s="843"/>
      <c r="W34" s="843"/>
      <c r="X34" s="843"/>
      <c r="Y34" s="843"/>
      <c r="Z34" s="843"/>
      <c r="AA34" s="843"/>
      <c r="AB34" s="843"/>
      <c r="AC34" s="843"/>
      <c r="AD34" s="843"/>
      <c r="AE34" s="843"/>
      <c r="AF34" s="843"/>
      <c r="AG34" s="843"/>
      <c r="AH34" s="843"/>
      <c r="AI34" s="843"/>
      <c r="AJ34" s="843"/>
    </row>
    <row r="35" spans="1:36" x14ac:dyDescent="0.25">
      <c r="A35" s="841" t="s">
        <v>335</v>
      </c>
      <c r="B35" s="842"/>
      <c r="C35" s="842"/>
      <c r="D35" s="842"/>
      <c r="E35" s="842"/>
      <c r="F35" s="842"/>
      <c r="G35" s="842"/>
      <c r="H35" s="842"/>
      <c r="I35" s="842"/>
      <c r="J35" s="842"/>
      <c r="K35" s="842"/>
      <c r="L35" s="842"/>
      <c r="M35" s="810">
        <f>VLOOKUP(A35,eCALdata!A:O,13,FALSE)</f>
        <v>0</v>
      </c>
      <c r="O35" s="835" t="s">
        <v>335</v>
      </c>
      <c r="P35" s="835"/>
      <c r="Q35" s="835"/>
      <c r="R35" s="835"/>
      <c r="S35" s="835"/>
      <c r="T35" s="835"/>
      <c r="U35" s="835"/>
      <c r="V35" s="835"/>
      <c r="W35" s="835"/>
      <c r="X35" s="835"/>
      <c r="Y35" s="835"/>
      <c r="Z35" s="835"/>
      <c r="AA35" s="835"/>
      <c r="AB35" s="835"/>
      <c r="AC35" s="835"/>
      <c r="AD35" s="835"/>
      <c r="AE35" s="835"/>
      <c r="AF35" s="835"/>
      <c r="AG35" s="777"/>
      <c r="AH35" s="363">
        <v>0</v>
      </c>
      <c r="AI35" s="776"/>
      <c r="AJ35" s="735"/>
    </row>
    <row r="36" spans="1:36" hidden="1" x14ac:dyDescent="0.25">
      <c r="A36" s="834" t="s">
        <v>484</v>
      </c>
      <c r="B36" s="835"/>
      <c r="C36" s="835"/>
      <c r="D36" s="835"/>
      <c r="E36" s="835"/>
      <c r="F36" s="835"/>
      <c r="G36" s="835"/>
      <c r="H36" s="835"/>
      <c r="I36" s="835"/>
      <c r="J36" s="835"/>
      <c r="K36" s="835"/>
      <c r="L36" s="835"/>
      <c r="M36" s="795">
        <v>1</v>
      </c>
      <c r="O36" s="835" t="s">
        <v>484</v>
      </c>
      <c r="P36" s="835"/>
      <c r="Q36" s="835"/>
      <c r="R36" s="835"/>
      <c r="S36" s="835"/>
      <c r="T36" s="835"/>
      <c r="U36" s="835"/>
      <c r="V36" s="835"/>
      <c r="W36" s="835"/>
      <c r="X36" s="835"/>
      <c r="Y36" s="835"/>
      <c r="Z36" s="835"/>
      <c r="AA36" s="835"/>
      <c r="AB36" s="835"/>
      <c r="AC36" s="835"/>
      <c r="AD36" s="835"/>
      <c r="AE36" s="835"/>
      <c r="AF36" s="835"/>
      <c r="AG36" s="777"/>
      <c r="AH36" s="363">
        <v>1</v>
      </c>
      <c r="AI36" s="776"/>
      <c r="AJ36" s="735"/>
    </row>
    <row r="37" spans="1:36" ht="15" hidden="1" customHeight="1" thickBot="1" x14ac:dyDescent="0.3">
      <c r="A37" s="836" t="s">
        <v>485</v>
      </c>
      <c r="B37" s="837"/>
      <c r="C37" s="837"/>
      <c r="D37" s="837"/>
      <c r="E37" s="837"/>
      <c r="F37" s="837"/>
      <c r="G37" s="837"/>
      <c r="H37" s="837"/>
      <c r="I37" s="837"/>
      <c r="J37" s="837"/>
      <c r="K37" s="837"/>
      <c r="L37" s="837"/>
      <c r="M37" s="796">
        <v>2</v>
      </c>
      <c r="O37" s="835" t="s">
        <v>485</v>
      </c>
      <c r="P37" s="835"/>
      <c r="Q37" s="835"/>
      <c r="R37" s="835"/>
      <c r="S37" s="835"/>
      <c r="T37" s="835"/>
      <c r="U37" s="835"/>
      <c r="V37" s="835"/>
      <c r="W37" s="835"/>
      <c r="X37" s="835"/>
      <c r="Y37" s="835"/>
      <c r="Z37" s="835"/>
      <c r="AA37" s="835"/>
      <c r="AB37" s="835"/>
      <c r="AC37" s="835"/>
      <c r="AD37" s="835"/>
      <c r="AE37" s="835"/>
      <c r="AF37" s="835"/>
      <c r="AG37" s="777"/>
      <c r="AH37" s="363">
        <v>2</v>
      </c>
      <c r="AI37" s="776"/>
      <c r="AJ37" s="735"/>
    </row>
  </sheetData>
  <mergeCells count="26">
    <mergeCell ref="O23:AJ23"/>
    <mergeCell ref="O37:AF37"/>
    <mergeCell ref="O24:AB24"/>
    <mergeCell ref="O25:AB25"/>
    <mergeCell ref="O26:AJ26"/>
    <mergeCell ref="O34:AJ34"/>
    <mergeCell ref="O35:AF35"/>
    <mergeCell ref="O36:AF36"/>
    <mergeCell ref="O3:AJ3"/>
    <mergeCell ref="O7:AJ7"/>
    <mergeCell ref="O10:AJ10"/>
    <mergeCell ref="O14:AJ14"/>
    <mergeCell ref="O20:AJ20"/>
    <mergeCell ref="A20:M20"/>
    <mergeCell ref="A23:M23"/>
    <mergeCell ref="A3:M3"/>
    <mergeCell ref="A7:M7"/>
    <mergeCell ref="A10:M10"/>
    <mergeCell ref="A14:M14"/>
    <mergeCell ref="A24:I24"/>
    <mergeCell ref="A25:I25"/>
    <mergeCell ref="A37:L37"/>
    <mergeCell ref="A26:M26"/>
    <mergeCell ref="A34:M34"/>
    <mergeCell ref="A35:L35"/>
    <mergeCell ref="A36:L36"/>
  </mergeCells>
  <dataValidations count="8">
    <dataValidation type="list" allowBlank="1" showInputMessage="1" showErrorMessage="1" sqref="A4">
      <formula1>$O$4:$O$6</formula1>
    </dataValidation>
    <dataValidation type="list" allowBlank="1" showInputMessage="1" showErrorMessage="1" sqref="A8">
      <formula1>$O$8:$O$9</formula1>
    </dataValidation>
    <dataValidation type="list" allowBlank="1" showInputMessage="1" showErrorMessage="1" sqref="A11">
      <formula1>$O$11:$O$13</formula1>
    </dataValidation>
    <dataValidation type="list" allowBlank="1" showInputMessage="1" showErrorMessage="1" sqref="A15">
      <formula1>$O$15:$O$19</formula1>
    </dataValidation>
    <dataValidation type="list" allowBlank="1" showInputMessage="1" showErrorMessage="1" sqref="A21">
      <formula1>$O$21:$O$22</formula1>
    </dataValidation>
    <dataValidation type="list" allowBlank="1" showInputMessage="1" showErrorMessage="1" sqref="A24:I24">
      <formula1>$O$24:$O$25</formula1>
    </dataValidation>
    <dataValidation type="list" allowBlank="1" showInputMessage="1" showErrorMessage="1" sqref="A27">
      <formula1>$O$27:$O$33</formula1>
    </dataValidation>
    <dataValidation type="list" allowBlank="1" showInputMessage="1" showErrorMessage="1" sqref="A35:L35">
      <formula1>$O$35:$O$37</formula1>
    </dataValidation>
  </dataValidations>
  <pageMargins left="0.75" right="0.75" top="1" bottom="1" header="0.4921259845" footer="0.4921259845"/>
  <pageSetup paperSize="9" scale="8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CD226"/>
  <sheetViews>
    <sheetView zoomScaleNormal="100" zoomScaleSheetLayoutView="130" workbookViewId="0">
      <selection sqref="A1:H1"/>
    </sheetView>
  </sheetViews>
  <sheetFormatPr defaultRowHeight="15" x14ac:dyDescent="0.25"/>
  <cols>
    <col min="1" max="1" width="60" style="467" customWidth="1"/>
    <col min="2" max="2" width="25.42578125" style="467" customWidth="1"/>
    <col min="3" max="3" width="2.5703125" style="461" customWidth="1"/>
    <col min="4" max="4" width="3.85546875" style="365" customWidth="1"/>
    <col min="5" max="5" width="2.5703125" style="365" customWidth="1"/>
    <col min="6" max="6" width="5.85546875" style="462" customWidth="1"/>
    <col min="7" max="7" width="2.5703125" style="365" customWidth="1"/>
    <col min="8" max="8" width="3.85546875" style="365" customWidth="1"/>
    <col min="9" max="11" width="9.140625" style="38"/>
    <col min="12" max="12" width="13.85546875" style="63" hidden="1" customWidth="1"/>
    <col min="13" max="13" width="15.28515625" style="63" hidden="1" customWidth="1"/>
    <col min="14" max="14" width="2.85546875" style="28" hidden="1" customWidth="1"/>
    <col min="15" max="15" width="6.42578125" style="22" hidden="1" customWidth="1"/>
    <col min="16" max="16" width="2.5703125" style="22" hidden="1" customWidth="1"/>
    <col min="17" max="17" width="5.85546875" style="23" hidden="1" customWidth="1"/>
    <col min="18" max="18" width="2.5703125" style="22" hidden="1" customWidth="1"/>
    <col min="19" max="19" width="6" style="22" hidden="1" customWidth="1"/>
    <col min="20" max="25" width="9.140625" style="38"/>
    <col min="26" max="26" width="13.85546875" style="63" hidden="1" customWidth="1"/>
    <col min="27" max="27" width="15.28515625" style="63" hidden="1" customWidth="1"/>
    <col min="28" max="28" width="2.85546875" style="28" hidden="1" customWidth="1"/>
    <col min="29" max="29" width="6.42578125" style="22" hidden="1" customWidth="1"/>
    <col min="30" max="30" width="2.5703125" style="22" hidden="1" customWidth="1"/>
    <col min="31" max="31" width="5.85546875" style="23" hidden="1" customWidth="1"/>
    <col min="32" max="32" width="2.5703125" style="22" hidden="1" customWidth="1"/>
    <col min="33" max="33" width="6" style="22" hidden="1" customWidth="1"/>
    <col min="34" max="39" width="9.140625" style="38"/>
    <col min="40" max="40" width="13.85546875" style="63" hidden="1" customWidth="1"/>
    <col min="41" max="41" width="15.28515625" style="63" hidden="1" customWidth="1"/>
    <col min="42" max="42" width="2.85546875" style="28" hidden="1" customWidth="1"/>
    <col min="43" max="43" width="6.42578125" style="22" hidden="1" customWidth="1"/>
    <col min="44" max="44" width="2.5703125" style="22" hidden="1" customWidth="1"/>
    <col min="45" max="45" width="5.85546875" style="23" hidden="1" customWidth="1"/>
    <col min="46" max="46" width="2.5703125" style="22" hidden="1" customWidth="1"/>
    <col min="47" max="47" width="6" style="22" hidden="1" customWidth="1"/>
    <col min="48" max="53" width="9.140625" style="38"/>
    <col min="54" max="54" width="13.85546875" style="63" hidden="1" customWidth="1"/>
    <col min="55" max="55" width="15.28515625" style="63" hidden="1" customWidth="1"/>
    <col min="56" max="56" width="2.85546875" style="28" hidden="1" customWidth="1"/>
    <col min="57" max="57" width="6.42578125" style="22" hidden="1" customWidth="1"/>
    <col min="58" max="58" width="2.5703125" style="22" hidden="1" customWidth="1"/>
    <col min="59" max="59" width="5.85546875" style="23" hidden="1" customWidth="1"/>
    <col min="60" max="60" width="2.5703125" style="22" hidden="1" customWidth="1"/>
    <col min="61" max="61" width="6" style="22" hidden="1" customWidth="1"/>
    <col min="62" max="65" width="9.140625" style="38"/>
    <col min="66" max="66" width="9.140625" style="345"/>
    <col min="67" max="82" width="9.140625" style="346"/>
    <col min="83" max="16384" width="9.140625" style="22"/>
  </cols>
  <sheetData>
    <row r="1" spans="1:82" ht="44.25" customHeight="1" thickTop="1" x14ac:dyDescent="0.2">
      <c r="A1" s="854" t="s">
        <v>497</v>
      </c>
      <c r="B1" s="870"/>
      <c r="C1" s="870"/>
      <c r="D1" s="870"/>
      <c r="E1" s="870"/>
      <c r="F1" s="870"/>
      <c r="G1" s="870"/>
      <c r="H1" s="870"/>
      <c r="I1" s="37"/>
      <c r="L1" s="856" t="s">
        <v>111</v>
      </c>
      <c r="M1" s="857"/>
      <c r="N1" s="857"/>
      <c r="O1" s="857"/>
      <c r="P1" s="857"/>
      <c r="Q1" s="857"/>
      <c r="R1" s="857"/>
      <c r="S1" s="857"/>
      <c r="Z1" s="856" t="s">
        <v>111</v>
      </c>
      <c r="AA1" s="857"/>
      <c r="AB1" s="857"/>
      <c r="AC1" s="857"/>
      <c r="AD1" s="857"/>
      <c r="AE1" s="857"/>
      <c r="AF1" s="857"/>
      <c r="AG1" s="857"/>
      <c r="AN1" s="856" t="s">
        <v>111</v>
      </c>
      <c r="AO1" s="857"/>
      <c r="AP1" s="857"/>
      <c r="AQ1" s="857"/>
      <c r="AR1" s="857"/>
      <c r="AS1" s="857"/>
      <c r="AT1" s="857"/>
      <c r="AU1" s="857"/>
      <c r="BB1" s="856" t="s">
        <v>111</v>
      </c>
      <c r="BC1" s="857"/>
      <c r="BD1" s="857"/>
      <c r="BE1" s="857"/>
      <c r="BF1" s="857"/>
      <c r="BG1" s="857"/>
      <c r="BH1" s="857"/>
      <c r="BI1" s="857"/>
    </row>
    <row r="2" spans="1:82" s="53" customFormat="1" ht="15" customHeight="1" x14ac:dyDescent="0.2">
      <c r="A2" s="508" t="s">
        <v>471</v>
      </c>
      <c r="B2" s="622" t="s">
        <v>97</v>
      </c>
      <c r="C2" s="623" t="s">
        <v>105</v>
      </c>
      <c r="D2" s="623" t="str">
        <f>D4</f>
        <v>R</v>
      </c>
      <c r="E2" s="513" t="s">
        <v>105</v>
      </c>
      <c r="F2" s="511">
        <f>F8</f>
        <v>230</v>
      </c>
      <c r="G2" s="513" t="s">
        <v>105</v>
      </c>
      <c r="H2" s="511" t="str">
        <f>H11</f>
        <v>P</v>
      </c>
      <c r="I2" s="51"/>
      <c r="J2" s="52"/>
      <c r="K2" s="52"/>
      <c r="L2" s="154" t="s">
        <v>0</v>
      </c>
      <c r="M2" s="340" t="s">
        <v>97</v>
      </c>
      <c r="N2" s="341" t="s">
        <v>105</v>
      </c>
      <c r="O2" s="341" t="s">
        <v>3</v>
      </c>
      <c r="P2" s="155" t="s">
        <v>105</v>
      </c>
      <c r="Q2" s="155" t="s">
        <v>96</v>
      </c>
      <c r="R2" s="155" t="s">
        <v>105</v>
      </c>
      <c r="S2" s="155" t="s">
        <v>3</v>
      </c>
      <c r="T2" s="52"/>
      <c r="U2" s="52"/>
      <c r="V2" s="52"/>
      <c r="W2" s="52"/>
      <c r="X2" s="52"/>
      <c r="Y2" s="52"/>
      <c r="Z2" s="154" t="s">
        <v>0</v>
      </c>
      <c r="AA2" s="340" t="s">
        <v>97</v>
      </c>
      <c r="AB2" s="341" t="s">
        <v>105</v>
      </c>
      <c r="AC2" s="341" t="s">
        <v>3</v>
      </c>
      <c r="AD2" s="155" t="s">
        <v>105</v>
      </c>
      <c r="AE2" s="155" t="s">
        <v>96</v>
      </c>
      <c r="AF2" s="155" t="s">
        <v>105</v>
      </c>
      <c r="AG2" s="155" t="s">
        <v>3</v>
      </c>
      <c r="AH2" s="52"/>
      <c r="AI2" s="52"/>
      <c r="AJ2" s="52"/>
      <c r="AK2" s="52"/>
      <c r="AL2" s="52"/>
      <c r="AM2" s="52"/>
      <c r="AN2" s="154" t="s">
        <v>0</v>
      </c>
      <c r="AO2" s="340" t="s">
        <v>97</v>
      </c>
      <c r="AP2" s="341" t="s">
        <v>105</v>
      </c>
      <c r="AQ2" s="341" t="s">
        <v>3</v>
      </c>
      <c r="AR2" s="155" t="s">
        <v>105</v>
      </c>
      <c r="AS2" s="155" t="s">
        <v>96</v>
      </c>
      <c r="AT2" s="155" t="s">
        <v>105</v>
      </c>
      <c r="AU2" s="155" t="s">
        <v>3</v>
      </c>
      <c r="AV2" s="52"/>
      <c r="AW2" s="52"/>
      <c r="AX2" s="52"/>
      <c r="AY2" s="52"/>
      <c r="AZ2" s="52"/>
      <c r="BA2" s="52"/>
      <c r="BB2" s="154" t="s">
        <v>0</v>
      </c>
      <c r="BC2" s="340" t="s">
        <v>97</v>
      </c>
      <c r="BD2" s="341" t="s">
        <v>105</v>
      </c>
      <c r="BE2" s="341" t="s">
        <v>3</v>
      </c>
      <c r="BF2" s="155" t="s">
        <v>105</v>
      </c>
      <c r="BG2" s="155" t="s">
        <v>96</v>
      </c>
      <c r="BH2" s="155" t="s">
        <v>105</v>
      </c>
      <c r="BI2" s="155" t="s">
        <v>3</v>
      </c>
      <c r="BJ2" s="52"/>
      <c r="BK2" s="52"/>
      <c r="BL2" s="52"/>
      <c r="BM2" s="52"/>
      <c r="BN2" s="347"/>
      <c r="BO2" s="348"/>
      <c r="BP2" s="348"/>
      <c r="BQ2" s="348"/>
      <c r="BR2" s="348"/>
      <c r="BS2" s="348"/>
      <c r="BT2" s="348"/>
      <c r="BU2" s="348"/>
      <c r="BV2" s="348"/>
      <c r="BW2" s="348"/>
      <c r="BX2" s="348"/>
      <c r="BY2" s="348"/>
      <c r="BZ2" s="348"/>
      <c r="CA2" s="348"/>
      <c r="CB2" s="348"/>
      <c r="CC2" s="348"/>
      <c r="CD2" s="348"/>
    </row>
    <row r="3" spans="1:82" s="18" customFormat="1" ht="15" customHeight="1" x14ac:dyDescent="0.25">
      <c r="A3" s="624" t="s">
        <v>98</v>
      </c>
      <c r="B3" s="625"/>
      <c r="C3" s="626"/>
      <c r="D3" s="627"/>
      <c r="E3" s="627"/>
      <c r="F3" s="628"/>
      <c r="G3" s="629"/>
      <c r="H3" s="629"/>
      <c r="I3" s="42"/>
      <c r="J3" s="52"/>
      <c r="K3" s="42"/>
      <c r="L3" s="194" t="s">
        <v>98</v>
      </c>
      <c r="M3" s="183"/>
      <c r="N3" s="80"/>
      <c r="O3" s="81"/>
      <c r="P3" s="81"/>
      <c r="Q3" s="82"/>
      <c r="R3" s="83"/>
      <c r="S3" s="83"/>
      <c r="T3" s="42"/>
      <c r="U3" s="42"/>
      <c r="V3" s="42"/>
      <c r="W3" s="42"/>
      <c r="X3" s="52"/>
      <c r="Y3" s="42"/>
      <c r="Z3" s="194" t="s">
        <v>98</v>
      </c>
      <c r="AA3" s="183"/>
      <c r="AB3" s="80"/>
      <c r="AC3" s="81"/>
      <c r="AD3" s="81"/>
      <c r="AE3" s="82"/>
      <c r="AF3" s="83"/>
      <c r="AG3" s="83"/>
      <c r="AH3" s="42"/>
      <c r="AI3" s="42"/>
      <c r="AJ3" s="42"/>
      <c r="AK3" s="42"/>
      <c r="AL3" s="52"/>
      <c r="AM3" s="42"/>
      <c r="AN3" s="194" t="s">
        <v>98</v>
      </c>
      <c r="AO3" s="183"/>
      <c r="AP3" s="80"/>
      <c r="AQ3" s="81"/>
      <c r="AR3" s="81"/>
      <c r="AS3" s="82"/>
      <c r="AT3" s="83"/>
      <c r="AU3" s="83"/>
      <c r="AV3" s="42"/>
      <c r="AW3" s="42"/>
      <c r="AX3" s="42"/>
      <c r="AY3" s="42"/>
      <c r="AZ3" s="52"/>
      <c r="BA3" s="42"/>
      <c r="BB3" s="194" t="s">
        <v>98</v>
      </c>
      <c r="BC3" s="183"/>
      <c r="BD3" s="80"/>
      <c r="BE3" s="81"/>
      <c r="BF3" s="81"/>
      <c r="BG3" s="82"/>
      <c r="BH3" s="83"/>
      <c r="BI3" s="83"/>
      <c r="BJ3" s="42"/>
      <c r="BK3" s="42"/>
      <c r="BL3" s="42"/>
      <c r="BM3" s="42"/>
      <c r="BN3" s="349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</row>
    <row r="4" spans="1:82" s="18" customFormat="1" ht="15" customHeight="1" x14ac:dyDescent="0.25">
      <c r="A4" s="630" t="s">
        <v>99</v>
      </c>
      <c r="B4" s="631" t="s">
        <v>112</v>
      </c>
      <c r="C4" s="632"/>
      <c r="D4" s="633" t="str">
        <f>VLOOKUP(A4,ETdata!A:H,4,FALSE)</f>
        <v>R</v>
      </c>
      <c r="E4" s="634"/>
      <c r="F4" s="634"/>
      <c r="G4" s="519"/>
      <c r="H4" s="519"/>
      <c r="I4" s="42"/>
      <c r="J4" s="52"/>
      <c r="K4" s="42"/>
      <c r="L4" s="195" t="s">
        <v>99</v>
      </c>
      <c r="M4" s="182" t="s">
        <v>112</v>
      </c>
      <c r="N4" s="77"/>
      <c r="O4" s="78" t="s">
        <v>100</v>
      </c>
      <c r="P4" s="78"/>
      <c r="Q4" s="78"/>
      <c r="R4" s="79"/>
      <c r="S4" s="79"/>
      <c r="T4" s="42"/>
      <c r="U4" s="42"/>
      <c r="V4" s="42"/>
      <c r="W4" s="42"/>
      <c r="X4" s="52"/>
      <c r="Y4" s="42"/>
      <c r="Z4" s="195" t="s">
        <v>99</v>
      </c>
      <c r="AA4" s="182" t="s">
        <v>112</v>
      </c>
      <c r="AB4" s="77"/>
      <c r="AC4" s="78" t="s">
        <v>100</v>
      </c>
      <c r="AD4" s="78"/>
      <c r="AE4" s="78"/>
      <c r="AF4" s="79"/>
      <c r="AG4" s="79"/>
      <c r="AH4" s="42"/>
      <c r="AI4" s="42"/>
      <c r="AJ4" s="42"/>
      <c r="AK4" s="42"/>
      <c r="AL4" s="52"/>
      <c r="AM4" s="42"/>
      <c r="AN4" s="195" t="s">
        <v>99</v>
      </c>
      <c r="AO4" s="182" t="s">
        <v>112</v>
      </c>
      <c r="AP4" s="77"/>
      <c r="AQ4" s="78" t="s">
        <v>100</v>
      </c>
      <c r="AR4" s="78"/>
      <c r="AS4" s="78"/>
      <c r="AT4" s="79"/>
      <c r="AU4" s="79"/>
      <c r="AV4" s="42"/>
      <c r="AW4" s="42"/>
      <c r="AX4" s="42"/>
      <c r="AY4" s="42"/>
      <c r="AZ4" s="52"/>
      <c r="BA4" s="42"/>
      <c r="BB4" s="195" t="s">
        <v>99</v>
      </c>
      <c r="BC4" s="182" t="s">
        <v>112</v>
      </c>
      <c r="BD4" s="77"/>
      <c r="BE4" s="78" t="s">
        <v>100</v>
      </c>
      <c r="BF4" s="78"/>
      <c r="BG4" s="78"/>
      <c r="BH4" s="79"/>
      <c r="BI4" s="79"/>
      <c r="BJ4" s="42"/>
      <c r="BK4" s="42"/>
      <c r="BL4" s="42"/>
      <c r="BM4" s="42"/>
      <c r="BN4" s="349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50"/>
      <c r="CD4" s="350"/>
    </row>
    <row r="5" spans="1:82" s="18" customFormat="1" ht="12" hidden="1" customHeight="1" x14ac:dyDescent="0.25">
      <c r="A5" s="603" t="s">
        <v>101</v>
      </c>
      <c r="B5" s="604" t="s">
        <v>112</v>
      </c>
      <c r="C5" s="435"/>
      <c r="D5" s="436" t="s">
        <v>102</v>
      </c>
      <c r="E5" s="436"/>
      <c r="F5" s="436"/>
      <c r="G5" s="437"/>
      <c r="H5" s="437"/>
      <c r="I5" s="42"/>
      <c r="J5" s="52"/>
      <c r="K5" s="42"/>
      <c r="L5" s="196" t="s">
        <v>101</v>
      </c>
      <c r="M5" s="54" t="s">
        <v>112</v>
      </c>
      <c r="N5" s="31"/>
      <c r="O5" s="32" t="s">
        <v>102</v>
      </c>
      <c r="P5" s="32"/>
      <c r="Q5" s="32"/>
      <c r="R5" s="33"/>
      <c r="S5" s="33"/>
      <c r="T5" s="42"/>
      <c r="U5" s="42"/>
      <c r="V5" s="42"/>
      <c r="W5" s="42"/>
      <c r="X5" s="52"/>
      <c r="Y5" s="42"/>
      <c r="Z5" s="196" t="s">
        <v>101</v>
      </c>
      <c r="AA5" s="54" t="s">
        <v>112</v>
      </c>
      <c r="AB5" s="31"/>
      <c r="AC5" s="32" t="s">
        <v>102</v>
      </c>
      <c r="AD5" s="32"/>
      <c r="AE5" s="32"/>
      <c r="AF5" s="33"/>
      <c r="AG5" s="33"/>
      <c r="AH5" s="42"/>
      <c r="AI5" s="42"/>
      <c r="AJ5" s="42"/>
      <c r="AK5" s="42"/>
      <c r="AL5" s="52"/>
      <c r="AM5" s="42"/>
      <c r="AN5" s="196" t="s">
        <v>101</v>
      </c>
      <c r="AO5" s="54" t="s">
        <v>112</v>
      </c>
      <c r="AP5" s="31"/>
      <c r="AQ5" s="32" t="s">
        <v>102</v>
      </c>
      <c r="AR5" s="32"/>
      <c r="AS5" s="32"/>
      <c r="AT5" s="33"/>
      <c r="AU5" s="33"/>
      <c r="AV5" s="42"/>
      <c r="AW5" s="42"/>
      <c r="AX5" s="42"/>
      <c r="AY5" s="42"/>
      <c r="AZ5" s="52"/>
      <c r="BA5" s="42"/>
      <c r="BB5" s="196" t="s">
        <v>101</v>
      </c>
      <c r="BC5" s="54" t="s">
        <v>112</v>
      </c>
      <c r="BD5" s="31"/>
      <c r="BE5" s="32" t="s">
        <v>102</v>
      </c>
      <c r="BF5" s="32"/>
      <c r="BG5" s="32"/>
      <c r="BH5" s="33"/>
      <c r="BI5" s="33"/>
      <c r="BJ5" s="42"/>
      <c r="BK5" s="42"/>
      <c r="BL5" s="42"/>
      <c r="BM5" s="42"/>
      <c r="BN5" s="349"/>
      <c r="BO5" s="350"/>
      <c r="BP5" s="350"/>
      <c r="BQ5" s="350"/>
      <c r="BR5" s="350"/>
      <c r="BS5" s="350"/>
      <c r="BT5" s="350"/>
      <c r="BU5" s="350"/>
      <c r="BV5" s="350"/>
      <c r="BW5" s="350"/>
      <c r="BX5" s="350"/>
      <c r="BY5" s="350"/>
      <c r="BZ5" s="350"/>
      <c r="CA5" s="350"/>
      <c r="CB5" s="350"/>
      <c r="CC5" s="350"/>
      <c r="CD5" s="350"/>
    </row>
    <row r="6" spans="1:82" s="18" customFormat="1" ht="12" hidden="1" customHeight="1" x14ac:dyDescent="0.25">
      <c r="A6" s="606" t="s">
        <v>103</v>
      </c>
      <c r="B6" s="607" t="s">
        <v>112</v>
      </c>
      <c r="C6" s="608"/>
      <c r="D6" s="609" t="s">
        <v>104</v>
      </c>
      <c r="E6" s="609"/>
      <c r="F6" s="609"/>
      <c r="G6" s="610"/>
      <c r="H6" s="610"/>
      <c r="I6" s="42"/>
      <c r="J6" s="52"/>
      <c r="K6" s="42"/>
      <c r="L6" s="197" t="s">
        <v>103</v>
      </c>
      <c r="M6" s="184" t="s">
        <v>112</v>
      </c>
      <c r="N6" s="85"/>
      <c r="O6" s="64" t="s">
        <v>104</v>
      </c>
      <c r="P6" s="64"/>
      <c r="Q6" s="64"/>
      <c r="R6" s="86"/>
      <c r="S6" s="86"/>
      <c r="T6" s="42"/>
      <c r="U6" s="42"/>
      <c r="V6" s="42"/>
      <c r="W6" s="42"/>
      <c r="X6" s="52"/>
      <c r="Y6" s="42"/>
      <c r="Z6" s="197" t="s">
        <v>103</v>
      </c>
      <c r="AA6" s="184" t="s">
        <v>112</v>
      </c>
      <c r="AB6" s="85"/>
      <c r="AC6" s="64" t="s">
        <v>104</v>
      </c>
      <c r="AD6" s="64"/>
      <c r="AE6" s="64"/>
      <c r="AF6" s="86"/>
      <c r="AG6" s="86"/>
      <c r="AH6" s="42"/>
      <c r="AI6" s="42"/>
      <c r="AJ6" s="42"/>
      <c r="AK6" s="42"/>
      <c r="AL6" s="52"/>
      <c r="AM6" s="42"/>
      <c r="AN6" s="197" t="s">
        <v>103</v>
      </c>
      <c r="AO6" s="184" t="s">
        <v>112</v>
      </c>
      <c r="AP6" s="85"/>
      <c r="AQ6" s="64" t="s">
        <v>104</v>
      </c>
      <c r="AR6" s="64"/>
      <c r="AS6" s="64"/>
      <c r="AT6" s="86"/>
      <c r="AU6" s="86"/>
      <c r="AV6" s="42"/>
      <c r="AW6" s="42"/>
      <c r="AX6" s="42"/>
      <c r="AY6" s="42"/>
      <c r="AZ6" s="52"/>
      <c r="BA6" s="42"/>
      <c r="BB6" s="197" t="s">
        <v>103</v>
      </c>
      <c r="BC6" s="184" t="s">
        <v>112</v>
      </c>
      <c r="BD6" s="85"/>
      <c r="BE6" s="64" t="s">
        <v>104</v>
      </c>
      <c r="BF6" s="64"/>
      <c r="BG6" s="64"/>
      <c r="BH6" s="86"/>
      <c r="BI6" s="86"/>
      <c r="BJ6" s="42"/>
      <c r="BK6" s="42"/>
      <c r="BL6" s="42"/>
      <c r="BM6" s="42"/>
      <c r="BN6" s="349"/>
      <c r="BO6" s="350"/>
      <c r="BP6" s="350"/>
      <c r="BQ6" s="350"/>
      <c r="BR6" s="350"/>
      <c r="BS6" s="350"/>
      <c r="BT6" s="350"/>
      <c r="BU6" s="350"/>
      <c r="BV6" s="350"/>
      <c r="BW6" s="350"/>
      <c r="BX6" s="350"/>
      <c r="BY6" s="350"/>
      <c r="BZ6" s="350"/>
      <c r="CA6" s="350"/>
      <c r="CB6" s="350"/>
      <c r="CC6" s="350"/>
      <c r="CD6" s="350"/>
    </row>
    <row r="7" spans="1:82" s="18" customFormat="1" ht="15" customHeight="1" x14ac:dyDescent="0.25">
      <c r="A7" s="624" t="s">
        <v>106</v>
      </c>
      <c r="B7" s="625"/>
      <c r="C7" s="626"/>
      <c r="D7" s="629"/>
      <c r="E7" s="629"/>
      <c r="F7" s="664"/>
      <c r="G7" s="629"/>
      <c r="H7" s="629"/>
      <c r="I7" s="42"/>
      <c r="J7" s="52"/>
      <c r="K7" s="42"/>
      <c r="L7" s="194" t="s">
        <v>106</v>
      </c>
      <c r="M7" s="183"/>
      <c r="N7" s="80"/>
      <c r="O7" s="83"/>
      <c r="P7" s="83"/>
      <c r="Q7" s="84"/>
      <c r="R7" s="83"/>
      <c r="S7" s="83"/>
      <c r="T7" s="42"/>
      <c r="U7" s="42"/>
      <c r="V7" s="42"/>
      <c r="W7" s="42"/>
      <c r="X7" s="52"/>
      <c r="Y7" s="42"/>
      <c r="Z7" s="194" t="s">
        <v>106</v>
      </c>
      <c r="AA7" s="183"/>
      <c r="AB7" s="80"/>
      <c r="AC7" s="83"/>
      <c r="AD7" s="83"/>
      <c r="AE7" s="84"/>
      <c r="AF7" s="83"/>
      <c r="AG7" s="83"/>
      <c r="AH7" s="42"/>
      <c r="AI7" s="42"/>
      <c r="AJ7" s="42"/>
      <c r="AK7" s="42"/>
      <c r="AL7" s="52"/>
      <c r="AM7" s="42"/>
      <c r="AN7" s="194" t="s">
        <v>106</v>
      </c>
      <c r="AO7" s="183"/>
      <c r="AP7" s="80"/>
      <c r="AQ7" s="83"/>
      <c r="AR7" s="83"/>
      <c r="AS7" s="84"/>
      <c r="AT7" s="83"/>
      <c r="AU7" s="83"/>
      <c r="AV7" s="42"/>
      <c r="AW7" s="42"/>
      <c r="AX7" s="42"/>
      <c r="AY7" s="42"/>
      <c r="AZ7" s="52"/>
      <c r="BA7" s="42"/>
      <c r="BB7" s="194" t="s">
        <v>106</v>
      </c>
      <c r="BC7" s="183"/>
      <c r="BD7" s="80"/>
      <c r="BE7" s="83"/>
      <c r="BF7" s="83"/>
      <c r="BG7" s="84"/>
      <c r="BH7" s="83"/>
      <c r="BI7" s="83"/>
      <c r="BJ7" s="42"/>
      <c r="BK7" s="42"/>
      <c r="BL7" s="42"/>
      <c r="BM7" s="42"/>
      <c r="BN7" s="349"/>
      <c r="BO7" s="350"/>
      <c r="BP7" s="350"/>
      <c r="BQ7" s="350"/>
      <c r="BR7" s="350"/>
      <c r="BS7" s="350"/>
      <c r="BT7" s="350"/>
      <c r="BU7" s="350"/>
      <c r="BV7" s="350"/>
      <c r="BW7" s="350"/>
      <c r="BX7" s="350"/>
      <c r="BY7" s="350"/>
      <c r="BZ7" s="350"/>
      <c r="CA7" s="350"/>
      <c r="CB7" s="350"/>
      <c r="CC7" s="350"/>
      <c r="CD7" s="350"/>
    </row>
    <row r="8" spans="1:82" s="18" customFormat="1" ht="15" customHeight="1" x14ac:dyDescent="0.25">
      <c r="A8" s="665" t="s">
        <v>107</v>
      </c>
      <c r="B8" s="666"/>
      <c r="C8" s="518"/>
      <c r="D8" s="519"/>
      <c r="E8" s="519"/>
      <c r="F8" s="520">
        <f>VLOOKUP(A8,ETdata!A:H,6,FALSE)</f>
        <v>230</v>
      </c>
      <c r="G8" s="520"/>
      <c r="H8" s="519"/>
      <c r="I8" s="42"/>
      <c r="J8" s="52"/>
      <c r="K8" s="42"/>
      <c r="L8" s="198" t="s">
        <v>107</v>
      </c>
      <c r="M8" s="57"/>
      <c r="N8" s="88"/>
      <c r="O8" s="79"/>
      <c r="P8" s="79"/>
      <c r="Q8" s="59">
        <v>230</v>
      </c>
      <c r="R8" s="59"/>
      <c r="S8" s="79"/>
      <c r="T8" s="42"/>
      <c r="U8" s="42"/>
      <c r="V8" s="42"/>
      <c r="W8" s="42"/>
      <c r="X8" s="52"/>
      <c r="Y8" s="42"/>
      <c r="Z8" s="198" t="s">
        <v>107</v>
      </c>
      <c r="AA8" s="57"/>
      <c r="AB8" s="88"/>
      <c r="AC8" s="79"/>
      <c r="AD8" s="79"/>
      <c r="AE8" s="59">
        <v>230</v>
      </c>
      <c r="AF8" s="59"/>
      <c r="AG8" s="79"/>
      <c r="AH8" s="42"/>
      <c r="AI8" s="42"/>
      <c r="AJ8" s="42"/>
      <c r="AK8" s="42"/>
      <c r="AL8" s="52"/>
      <c r="AM8" s="42"/>
      <c r="AN8" s="198" t="s">
        <v>107</v>
      </c>
      <c r="AO8" s="57"/>
      <c r="AP8" s="88"/>
      <c r="AQ8" s="79"/>
      <c r="AR8" s="79"/>
      <c r="AS8" s="59">
        <v>230</v>
      </c>
      <c r="AT8" s="59"/>
      <c r="AU8" s="79"/>
      <c r="AV8" s="42"/>
      <c r="AW8" s="42"/>
      <c r="AX8" s="42"/>
      <c r="AY8" s="42"/>
      <c r="AZ8" s="52"/>
      <c r="BA8" s="42"/>
      <c r="BB8" s="198" t="s">
        <v>107</v>
      </c>
      <c r="BC8" s="57"/>
      <c r="BD8" s="88"/>
      <c r="BE8" s="79"/>
      <c r="BF8" s="79"/>
      <c r="BG8" s="59">
        <v>230</v>
      </c>
      <c r="BH8" s="59"/>
      <c r="BI8" s="79"/>
      <c r="BJ8" s="42"/>
      <c r="BK8" s="42"/>
      <c r="BL8" s="42"/>
      <c r="BM8" s="42"/>
      <c r="BN8" s="349"/>
      <c r="BO8" s="350"/>
      <c r="BP8" s="350"/>
      <c r="BQ8" s="350"/>
      <c r="BR8" s="350"/>
      <c r="BS8" s="350"/>
      <c r="BT8" s="350"/>
      <c r="BU8" s="350"/>
      <c r="BV8" s="350"/>
      <c r="BW8" s="350"/>
      <c r="BX8" s="350"/>
      <c r="BY8" s="350"/>
      <c r="BZ8" s="350"/>
      <c r="CA8" s="350"/>
      <c r="CB8" s="350"/>
      <c r="CC8" s="350"/>
      <c r="CD8" s="350"/>
    </row>
    <row r="9" spans="1:82" s="18" customFormat="1" ht="12" hidden="1" customHeight="1" x14ac:dyDescent="0.25">
      <c r="A9" s="611" t="s">
        <v>345</v>
      </c>
      <c r="B9" s="667"/>
      <c r="C9" s="668"/>
      <c r="D9" s="669"/>
      <c r="E9" s="669"/>
      <c r="F9" s="432" t="s">
        <v>108</v>
      </c>
      <c r="G9" s="432"/>
      <c r="H9" s="669"/>
      <c r="I9" s="42"/>
      <c r="J9" s="52"/>
      <c r="K9" s="42"/>
      <c r="L9" s="199" t="s">
        <v>345</v>
      </c>
      <c r="M9" s="56"/>
      <c r="N9" s="34"/>
      <c r="O9" s="35"/>
      <c r="P9" s="35"/>
      <c r="Q9" s="30" t="s">
        <v>108</v>
      </c>
      <c r="R9" s="30"/>
      <c r="S9" s="35"/>
      <c r="T9" s="42"/>
      <c r="U9" s="42"/>
      <c r="V9" s="42"/>
      <c r="W9" s="42"/>
      <c r="X9" s="52"/>
      <c r="Y9" s="42"/>
      <c r="Z9" s="199" t="s">
        <v>345</v>
      </c>
      <c r="AA9" s="56"/>
      <c r="AB9" s="34"/>
      <c r="AC9" s="35"/>
      <c r="AD9" s="35"/>
      <c r="AE9" s="30" t="s">
        <v>108</v>
      </c>
      <c r="AF9" s="30"/>
      <c r="AG9" s="35"/>
      <c r="AH9" s="42"/>
      <c r="AI9" s="42"/>
      <c r="AJ9" s="42"/>
      <c r="AK9" s="42"/>
      <c r="AL9" s="52"/>
      <c r="AM9" s="42"/>
      <c r="AN9" s="199" t="s">
        <v>345</v>
      </c>
      <c r="AO9" s="56"/>
      <c r="AP9" s="34"/>
      <c r="AQ9" s="35"/>
      <c r="AR9" s="35"/>
      <c r="AS9" s="30" t="s">
        <v>108</v>
      </c>
      <c r="AT9" s="30"/>
      <c r="AU9" s="35"/>
      <c r="AV9" s="42"/>
      <c r="AW9" s="42"/>
      <c r="AX9" s="42"/>
      <c r="AY9" s="42"/>
      <c r="AZ9" s="52"/>
      <c r="BA9" s="42"/>
      <c r="BB9" s="199" t="s">
        <v>345</v>
      </c>
      <c r="BC9" s="56"/>
      <c r="BD9" s="34"/>
      <c r="BE9" s="35"/>
      <c r="BF9" s="35"/>
      <c r="BG9" s="30" t="s">
        <v>108</v>
      </c>
      <c r="BH9" s="30"/>
      <c r="BI9" s="35"/>
      <c r="BJ9" s="42"/>
      <c r="BK9" s="42"/>
      <c r="BL9" s="42"/>
      <c r="BM9" s="42"/>
      <c r="BN9" s="349"/>
      <c r="BO9" s="350"/>
      <c r="BP9" s="350"/>
      <c r="BQ9" s="350"/>
      <c r="BR9" s="350"/>
      <c r="BS9" s="350"/>
      <c r="BT9" s="350"/>
      <c r="BU9" s="350"/>
      <c r="BV9" s="350"/>
      <c r="BW9" s="350"/>
      <c r="BX9" s="350"/>
      <c r="BY9" s="350"/>
      <c r="BZ9" s="350"/>
      <c r="CA9" s="350"/>
      <c r="CB9" s="350"/>
      <c r="CC9" s="350"/>
      <c r="CD9" s="350"/>
    </row>
    <row r="10" spans="1:82" s="18" customFormat="1" ht="15" customHeight="1" x14ac:dyDescent="0.25">
      <c r="A10" s="624" t="s">
        <v>109</v>
      </c>
      <c r="B10" s="625"/>
      <c r="C10" s="626"/>
      <c r="D10" s="629"/>
      <c r="E10" s="629"/>
      <c r="F10" s="664"/>
      <c r="G10" s="629"/>
      <c r="H10" s="629"/>
      <c r="I10" s="42"/>
      <c r="J10" s="52"/>
      <c r="K10" s="42"/>
      <c r="L10" s="194" t="s">
        <v>109</v>
      </c>
      <c r="M10" s="183"/>
      <c r="N10" s="80"/>
      <c r="O10" s="83"/>
      <c r="P10" s="83"/>
      <c r="Q10" s="84"/>
      <c r="R10" s="83"/>
      <c r="S10" s="83"/>
      <c r="T10" s="42"/>
      <c r="U10" s="42"/>
      <c r="V10" s="42"/>
      <c r="W10" s="42"/>
      <c r="X10" s="52"/>
      <c r="Y10" s="42"/>
      <c r="Z10" s="194" t="s">
        <v>109</v>
      </c>
      <c r="AA10" s="183"/>
      <c r="AB10" s="80"/>
      <c r="AC10" s="83"/>
      <c r="AD10" s="83"/>
      <c r="AE10" s="84"/>
      <c r="AF10" s="83"/>
      <c r="AG10" s="83"/>
      <c r="AH10" s="42"/>
      <c r="AI10" s="42"/>
      <c r="AJ10" s="42"/>
      <c r="AK10" s="42"/>
      <c r="AL10" s="52"/>
      <c r="AM10" s="42"/>
      <c r="AN10" s="194" t="s">
        <v>109</v>
      </c>
      <c r="AO10" s="183"/>
      <c r="AP10" s="80"/>
      <c r="AQ10" s="83"/>
      <c r="AR10" s="83"/>
      <c r="AS10" s="84"/>
      <c r="AT10" s="83"/>
      <c r="AU10" s="83"/>
      <c r="AV10" s="42"/>
      <c r="AW10" s="42"/>
      <c r="AX10" s="42"/>
      <c r="AY10" s="42"/>
      <c r="AZ10" s="52"/>
      <c r="BA10" s="42"/>
      <c r="BB10" s="194" t="s">
        <v>109</v>
      </c>
      <c r="BC10" s="183"/>
      <c r="BD10" s="80"/>
      <c r="BE10" s="83"/>
      <c r="BF10" s="83"/>
      <c r="BG10" s="84"/>
      <c r="BH10" s="83"/>
      <c r="BI10" s="83"/>
      <c r="BJ10" s="42"/>
      <c r="BK10" s="42"/>
      <c r="BL10" s="42"/>
      <c r="BM10" s="42"/>
      <c r="BN10" s="349"/>
      <c r="BO10" s="350"/>
      <c r="BP10" s="350"/>
      <c r="BQ10" s="350"/>
      <c r="BR10" s="350"/>
      <c r="BS10" s="350"/>
      <c r="BT10" s="350"/>
      <c r="BU10" s="350"/>
      <c r="BV10" s="350"/>
      <c r="BW10" s="350"/>
      <c r="BX10" s="350"/>
      <c r="BY10" s="350"/>
      <c r="BZ10" s="350"/>
      <c r="CA10" s="350"/>
      <c r="CB10" s="350"/>
      <c r="CC10" s="350"/>
      <c r="CD10" s="350"/>
    </row>
    <row r="11" spans="1:82" s="7" customFormat="1" ht="15" customHeight="1" x14ac:dyDescent="0.25">
      <c r="A11" s="665" t="s">
        <v>110</v>
      </c>
      <c r="B11" s="666"/>
      <c r="C11" s="518"/>
      <c r="D11" s="519"/>
      <c r="E11" s="519"/>
      <c r="F11" s="520"/>
      <c r="G11" s="519"/>
      <c r="H11" s="520" t="s">
        <v>18</v>
      </c>
      <c r="I11" s="42"/>
      <c r="J11" s="52"/>
      <c r="K11" s="43"/>
      <c r="L11" s="198" t="s">
        <v>110</v>
      </c>
      <c r="M11" s="57"/>
      <c r="N11" s="88"/>
      <c r="O11" s="79"/>
      <c r="P11" s="79"/>
      <c r="Q11" s="59"/>
      <c r="R11" s="79"/>
      <c r="S11" s="59" t="s">
        <v>18</v>
      </c>
      <c r="T11" s="43"/>
      <c r="U11" s="43"/>
      <c r="V11" s="43"/>
      <c r="W11" s="43"/>
      <c r="X11" s="52"/>
      <c r="Y11" s="43"/>
      <c r="Z11" s="198" t="s">
        <v>110</v>
      </c>
      <c r="AA11" s="57"/>
      <c r="AB11" s="88"/>
      <c r="AC11" s="79"/>
      <c r="AD11" s="79"/>
      <c r="AE11" s="59"/>
      <c r="AF11" s="79"/>
      <c r="AG11" s="59" t="s">
        <v>18</v>
      </c>
      <c r="AH11" s="43"/>
      <c r="AI11" s="43"/>
      <c r="AJ11" s="43"/>
      <c r="AK11" s="43"/>
      <c r="AL11" s="52"/>
      <c r="AM11" s="43"/>
      <c r="AN11" s="198" t="s">
        <v>110</v>
      </c>
      <c r="AO11" s="57"/>
      <c r="AP11" s="88"/>
      <c r="AQ11" s="79"/>
      <c r="AR11" s="79"/>
      <c r="AS11" s="59"/>
      <c r="AT11" s="79"/>
      <c r="AU11" s="59" t="s">
        <v>18</v>
      </c>
      <c r="AV11" s="43"/>
      <c r="AW11" s="43"/>
      <c r="AX11" s="43"/>
      <c r="AY11" s="43"/>
      <c r="AZ11" s="52"/>
      <c r="BA11" s="43"/>
      <c r="BB11" s="198" t="s">
        <v>110</v>
      </c>
      <c r="BC11" s="57"/>
      <c r="BD11" s="88"/>
      <c r="BE11" s="79"/>
      <c r="BF11" s="79"/>
      <c r="BG11" s="59"/>
      <c r="BH11" s="79"/>
      <c r="BI11" s="59" t="s">
        <v>18</v>
      </c>
      <c r="BJ11" s="43"/>
      <c r="BK11" s="43"/>
      <c r="BL11" s="43"/>
      <c r="BM11" s="43"/>
      <c r="BN11" s="351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2"/>
      <c r="CB11" s="352"/>
      <c r="CC11" s="352"/>
      <c r="CD11" s="352"/>
    </row>
    <row r="12" spans="1:82" s="7" customFormat="1" ht="15" customHeight="1" x14ac:dyDescent="0.15">
      <c r="A12" s="670" t="s">
        <v>472</v>
      </c>
      <c r="B12" s="671" t="s">
        <v>113</v>
      </c>
      <c r="C12" s="672"/>
      <c r="D12" s="672">
        <f>D15</f>
        <v>1</v>
      </c>
      <c r="E12" s="673" t="s">
        <v>105</v>
      </c>
      <c r="F12" s="673" t="s">
        <v>117</v>
      </c>
      <c r="G12" s="673" t="s">
        <v>105</v>
      </c>
      <c r="H12" s="674">
        <f>H20</f>
        <v>0</v>
      </c>
      <c r="I12" s="42"/>
      <c r="J12" s="52"/>
      <c r="K12" s="43"/>
      <c r="L12" s="154" t="s">
        <v>0</v>
      </c>
      <c r="M12" s="340" t="s">
        <v>113</v>
      </c>
      <c r="N12" s="341"/>
      <c r="O12" s="341" t="s">
        <v>3</v>
      </c>
      <c r="P12" s="155" t="s">
        <v>105</v>
      </c>
      <c r="Q12" s="155" t="s">
        <v>117</v>
      </c>
      <c r="R12" s="155" t="s">
        <v>105</v>
      </c>
      <c r="S12" s="155" t="s">
        <v>96</v>
      </c>
      <c r="T12" s="43"/>
      <c r="U12" s="43"/>
      <c r="V12" s="43"/>
      <c r="W12" s="43"/>
      <c r="X12" s="52"/>
      <c r="Y12" s="43"/>
      <c r="Z12" s="154" t="s">
        <v>0</v>
      </c>
      <c r="AA12" s="340" t="s">
        <v>113</v>
      </c>
      <c r="AB12" s="341"/>
      <c r="AC12" s="341" t="s">
        <v>3</v>
      </c>
      <c r="AD12" s="155" t="s">
        <v>105</v>
      </c>
      <c r="AE12" s="155" t="s">
        <v>117</v>
      </c>
      <c r="AF12" s="155" t="s">
        <v>105</v>
      </c>
      <c r="AG12" s="155" t="s">
        <v>96</v>
      </c>
      <c r="AH12" s="43"/>
      <c r="AI12" s="43"/>
      <c r="AJ12" s="43"/>
      <c r="AK12" s="43"/>
      <c r="AL12" s="52"/>
      <c r="AM12" s="43"/>
      <c r="AN12" s="154" t="s">
        <v>0</v>
      </c>
      <c r="AO12" s="340" t="s">
        <v>113</v>
      </c>
      <c r="AP12" s="341"/>
      <c r="AQ12" s="341" t="s">
        <v>3</v>
      </c>
      <c r="AR12" s="155" t="s">
        <v>105</v>
      </c>
      <c r="AS12" s="155" t="s">
        <v>117</v>
      </c>
      <c r="AT12" s="155" t="s">
        <v>105</v>
      </c>
      <c r="AU12" s="155" t="s">
        <v>96</v>
      </c>
      <c r="AV12" s="43"/>
      <c r="AW12" s="43"/>
      <c r="AX12" s="43"/>
      <c r="AY12" s="43"/>
      <c r="AZ12" s="52"/>
      <c r="BA12" s="43"/>
      <c r="BB12" s="154" t="s">
        <v>0</v>
      </c>
      <c r="BC12" s="340" t="s">
        <v>113</v>
      </c>
      <c r="BD12" s="341"/>
      <c r="BE12" s="341" t="s">
        <v>3</v>
      </c>
      <c r="BF12" s="155" t="s">
        <v>105</v>
      </c>
      <c r="BG12" s="155" t="s">
        <v>117</v>
      </c>
      <c r="BH12" s="155" t="s">
        <v>105</v>
      </c>
      <c r="BI12" s="155" t="s">
        <v>96</v>
      </c>
      <c r="BJ12" s="43"/>
      <c r="BK12" s="43"/>
      <c r="BL12" s="43"/>
      <c r="BM12" s="43"/>
      <c r="BN12" s="351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</row>
    <row r="13" spans="1:82" s="7" customFormat="1" ht="15" customHeight="1" x14ac:dyDescent="0.25">
      <c r="A13" s="825" t="s">
        <v>470</v>
      </c>
      <c r="B13" s="612"/>
      <c r="C13" s="430"/>
      <c r="D13" s="431"/>
      <c r="E13" s="431"/>
      <c r="F13" s="432"/>
      <c r="G13" s="433"/>
      <c r="H13" s="433"/>
      <c r="I13" s="42"/>
      <c r="J13" s="52"/>
      <c r="K13" s="43"/>
      <c r="L13" s="201" t="s">
        <v>136</v>
      </c>
      <c r="M13" s="181"/>
      <c r="N13" s="73"/>
      <c r="O13" s="74"/>
      <c r="P13" s="74"/>
      <c r="Q13" s="75"/>
      <c r="R13" s="76"/>
      <c r="S13" s="76"/>
      <c r="T13" s="43"/>
      <c r="U13" s="43"/>
      <c r="V13" s="43"/>
      <c r="W13" s="43"/>
      <c r="X13" s="52"/>
      <c r="Y13" s="43"/>
      <c r="Z13" s="201" t="s">
        <v>136</v>
      </c>
      <c r="AA13" s="181"/>
      <c r="AB13" s="73"/>
      <c r="AC13" s="74"/>
      <c r="AD13" s="74"/>
      <c r="AE13" s="75"/>
      <c r="AF13" s="76"/>
      <c r="AG13" s="76"/>
      <c r="AH13" s="43"/>
      <c r="AI13" s="43"/>
      <c r="AJ13" s="43"/>
      <c r="AK13" s="43"/>
      <c r="AL13" s="52"/>
      <c r="AM13" s="43"/>
      <c r="AN13" s="201" t="s">
        <v>136</v>
      </c>
      <c r="AO13" s="181"/>
      <c r="AP13" s="73"/>
      <c r="AQ13" s="74"/>
      <c r="AR13" s="74"/>
      <c r="AS13" s="75"/>
      <c r="AT13" s="76"/>
      <c r="AU13" s="76"/>
      <c r="AV13" s="43"/>
      <c r="AW13" s="43"/>
      <c r="AX13" s="43"/>
      <c r="AY13" s="43"/>
      <c r="AZ13" s="52"/>
      <c r="BA13" s="43"/>
      <c r="BB13" s="201" t="s">
        <v>136</v>
      </c>
      <c r="BC13" s="181"/>
      <c r="BD13" s="73"/>
      <c r="BE13" s="74"/>
      <c r="BF13" s="74"/>
      <c r="BG13" s="75"/>
      <c r="BH13" s="76"/>
      <c r="BI13" s="76"/>
      <c r="BJ13" s="43"/>
      <c r="BK13" s="43"/>
      <c r="BL13" s="43"/>
      <c r="BM13" s="43"/>
      <c r="BN13" s="351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</row>
    <row r="14" spans="1:82" s="7" customFormat="1" ht="15" customHeight="1" x14ac:dyDescent="0.25">
      <c r="A14" s="624" t="s">
        <v>114</v>
      </c>
      <c r="B14" s="625"/>
      <c r="C14" s="626"/>
      <c r="D14" s="627"/>
      <c r="E14" s="627"/>
      <c r="F14" s="628"/>
      <c r="G14" s="629"/>
      <c r="H14" s="629"/>
      <c r="I14" s="42"/>
      <c r="J14" s="52"/>
      <c r="K14" s="43"/>
      <c r="L14" s="194" t="s">
        <v>114</v>
      </c>
      <c r="M14" s="183"/>
      <c r="N14" s="80"/>
      <c r="O14" s="81"/>
      <c r="P14" s="81"/>
      <c r="Q14" s="82"/>
      <c r="R14" s="83"/>
      <c r="S14" s="83"/>
      <c r="T14" s="43"/>
      <c r="U14" s="43"/>
      <c r="V14" s="43"/>
      <c r="W14" s="43"/>
      <c r="X14" s="52"/>
      <c r="Y14" s="43"/>
      <c r="Z14" s="194" t="s">
        <v>114</v>
      </c>
      <c r="AA14" s="183"/>
      <c r="AB14" s="80"/>
      <c r="AC14" s="81"/>
      <c r="AD14" s="81"/>
      <c r="AE14" s="82"/>
      <c r="AF14" s="83"/>
      <c r="AG14" s="83"/>
      <c r="AH14" s="43"/>
      <c r="AI14" s="43"/>
      <c r="AJ14" s="43"/>
      <c r="AK14" s="43"/>
      <c r="AL14" s="52"/>
      <c r="AM14" s="43"/>
      <c r="AN14" s="194" t="s">
        <v>114</v>
      </c>
      <c r="AO14" s="183"/>
      <c r="AP14" s="80"/>
      <c r="AQ14" s="81"/>
      <c r="AR14" s="81"/>
      <c r="AS14" s="82"/>
      <c r="AT14" s="83"/>
      <c r="AU14" s="83"/>
      <c r="AV14" s="43"/>
      <c r="AW14" s="43"/>
      <c r="AX14" s="43"/>
      <c r="AY14" s="43"/>
      <c r="AZ14" s="52"/>
      <c r="BA14" s="43"/>
      <c r="BB14" s="194" t="s">
        <v>114</v>
      </c>
      <c r="BC14" s="183"/>
      <c r="BD14" s="80"/>
      <c r="BE14" s="81"/>
      <c r="BF14" s="81"/>
      <c r="BG14" s="82"/>
      <c r="BH14" s="83"/>
      <c r="BI14" s="83"/>
      <c r="BJ14" s="43"/>
      <c r="BK14" s="43"/>
      <c r="BL14" s="43"/>
      <c r="BM14" s="43"/>
      <c r="BN14" s="351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</row>
    <row r="15" spans="1:82" s="26" customFormat="1" ht="15" customHeight="1" x14ac:dyDescent="0.25">
      <c r="A15" s="630" t="s">
        <v>115</v>
      </c>
      <c r="B15" s="666" t="s">
        <v>124</v>
      </c>
      <c r="C15" s="632"/>
      <c r="D15" s="633">
        <f>VLOOKUP(A15,ETdata!A:H,4,FALSE)</f>
        <v>1</v>
      </c>
      <c r="E15" s="634"/>
      <c r="F15" s="634"/>
      <c r="G15" s="519"/>
      <c r="H15" s="519"/>
      <c r="I15" s="42"/>
      <c r="J15" s="52"/>
      <c r="K15" s="45"/>
      <c r="L15" s="195" t="s">
        <v>115</v>
      </c>
      <c r="M15" s="57" t="s">
        <v>124</v>
      </c>
      <c r="N15" s="77"/>
      <c r="O15" s="78" t="s">
        <v>8</v>
      </c>
      <c r="P15" s="78"/>
      <c r="Q15" s="78"/>
      <c r="R15" s="79"/>
      <c r="S15" s="79"/>
      <c r="T15" s="45"/>
      <c r="U15" s="45"/>
      <c r="V15" s="45"/>
      <c r="W15" s="45"/>
      <c r="X15" s="52"/>
      <c r="Y15" s="45"/>
      <c r="Z15" s="195" t="s">
        <v>115</v>
      </c>
      <c r="AA15" s="57" t="s">
        <v>124</v>
      </c>
      <c r="AB15" s="77"/>
      <c r="AC15" s="78" t="s">
        <v>8</v>
      </c>
      <c r="AD15" s="78"/>
      <c r="AE15" s="78"/>
      <c r="AF15" s="79"/>
      <c r="AG15" s="79"/>
      <c r="AH15" s="45"/>
      <c r="AI15" s="45"/>
      <c r="AJ15" s="45"/>
      <c r="AK15" s="45"/>
      <c r="AL15" s="52"/>
      <c r="AM15" s="45"/>
      <c r="AN15" s="195" t="s">
        <v>115</v>
      </c>
      <c r="AO15" s="57" t="s">
        <v>124</v>
      </c>
      <c r="AP15" s="77"/>
      <c r="AQ15" s="78" t="s">
        <v>8</v>
      </c>
      <c r="AR15" s="78"/>
      <c r="AS15" s="78"/>
      <c r="AT15" s="79"/>
      <c r="AU15" s="79"/>
      <c r="AV15" s="45"/>
      <c r="AW15" s="45"/>
      <c r="AX15" s="45"/>
      <c r="AY15" s="45"/>
      <c r="AZ15" s="52"/>
      <c r="BA15" s="45"/>
      <c r="BB15" s="195" t="s">
        <v>115</v>
      </c>
      <c r="BC15" s="57" t="s">
        <v>124</v>
      </c>
      <c r="BD15" s="77"/>
      <c r="BE15" s="78" t="s">
        <v>8</v>
      </c>
      <c r="BF15" s="78"/>
      <c r="BG15" s="78"/>
      <c r="BH15" s="79"/>
      <c r="BI15" s="79"/>
      <c r="BJ15" s="45"/>
      <c r="BK15" s="45"/>
      <c r="BL15" s="45"/>
      <c r="BM15" s="45"/>
      <c r="BN15" s="353"/>
      <c r="BO15" s="354"/>
      <c r="BP15" s="354"/>
      <c r="BQ15" s="354"/>
      <c r="BR15" s="354"/>
      <c r="BS15" s="354"/>
      <c r="BT15" s="354"/>
      <c r="BU15" s="354"/>
      <c r="BV15" s="354"/>
      <c r="BW15" s="354"/>
      <c r="BX15" s="354"/>
      <c r="BY15" s="354"/>
      <c r="BZ15" s="354"/>
      <c r="CA15" s="354"/>
      <c r="CB15" s="354"/>
      <c r="CC15" s="354"/>
      <c r="CD15" s="354"/>
    </row>
    <row r="16" spans="1:82" s="26" customFormat="1" ht="12" hidden="1" customHeight="1" x14ac:dyDescent="0.25">
      <c r="A16" s="675" t="s">
        <v>116</v>
      </c>
      <c r="B16" s="612" t="s">
        <v>124</v>
      </c>
      <c r="C16" s="676"/>
      <c r="D16" s="677" t="s">
        <v>9</v>
      </c>
      <c r="E16" s="677"/>
      <c r="F16" s="677"/>
      <c r="G16" s="614"/>
      <c r="H16" s="614"/>
      <c r="I16" s="42"/>
      <c r="J16" s="52"/>
      <c r="K16" s="45"/>
      <c r="L16" s="196" t="s">
        <v>116</v>
      </c>
      <c r="M16" s="55" t="s">
        <v>124</v>
      </c>
      <c r="N16" s="31"/>
      <c r="O16" s="32" t="s">
        <v>9</v>
      </c>
      <c r="P16" s="32"/>
      <c r="Q16" s="32"/>
      <c r="R16" s="33"/>
      <c r="S16" s="33"/>
      <c r="T16" s="45"/>
      <c r="U16" s="45"/>
      <c r="V16" s="45"/>
      <c r="W16" s="45"/>
      <c r="X16" s="52"/>
      <c r="Y16" s="45"/>
      <c r="Z16" s="196" t="s">
        <v>116</v>
      </c>
      <c r="AA16" s="55" t="s">
        <v>124</v>
      </c>
      <c r="AB16" s="31"/>
      <c r="AC16" s="32" t="s">
        <v>9</v>
      </c>
      <c r="AD16" s="32"/>
      <c r="AE16" s="32"/>
      <c r="AF16" s="33"/>
      <c r="AG16" s="33"/>
      <c r="AH16" s="45"/>
      <c r="AI16" s="45"/>
      <c r="AJ16" s="45"/>
      <c r="AK16" s="45"/>
      <c r="AL16" s="52"/>
      <c r="AM16" s="45"/>
      <c r="AN16" s="196" t="s">
        <v>116</v>
      </c>
      <c r="AO16" s="55" t="s">
        <v>124</v>
      </c>
      <c r="AP16" s="31"/>
      <c r="AQ16" s="32" t="s">
        <v>9</v>
      </c>
      <c r="AR16" s="32"/>
      <c r="AS16" s="32"/>
      <c r="AT16" s="33"/>
      <c r="AU16" s="33"/>
      <c r="AV16" s="45"/>
      <c r="AW16" s="45"/>
      <c r="AX16" s="45"/>
      <c r="AY16" s="45"/>
      <c r="AZ16" s="52"/>
      <c r="BA16" s="45"/>
      <c r="BB16" s="196" t="s">
        <v>116</v>
      </c>
      <c r="BC16" s="55" t="s">
        <v>124</v>
      </c>
      <c r="BD16" s="31"/>
      <c r="BE16" s="32" t="s">
        <v>9</v>
      </c>
      <c r="BF16" s="32"/>
      <c r="BG16" s="32"/>
      <c r="BH16" s="33"/>
      <c r="BI16" s="33"/>
      <c r="BJ16" s="45"/>
      <c r="BK16" s="45"/>
      <c r="BL16" s="45"/>
      <c r="BM16" s="45"/>
      <c r="BN16" s="353"/>
      <c r="BO16" s="354"/>
      <c r="BP16" s="354"/>
      <c r="BQ16" s="354"/>
      <c r="BR16" s="354"/>
      <c r="BS16" s="354"/>
      <c r="BT16" s="354"/>
      <c r="BU16" s="354"/>
      <c r="BV16" s="354"/>
      <c r="BW16" s="354"/>
      <c r="BX16" s="354"/>
      <c r="BY16" s="354"/>
      <c r="BZ16" s="354"/>
      <c r="CA16" s="354"/>
      <c r="CB16" s="354"/>
      <c r="CC16" s="354"/>
      <c r="CD16" s="354"/>
    </row>
    <row r="17" spans="1:82" s="38" customFormat="1" ht="15" customHeight="1" x14ac:dyDescent="0.25">
      <c r="A17" s="624" t="s">
        <v>98</v>
      </c>
      <c r="B17" s="625"/>
      <c r="C17" s="626"/>
      <c r="D17" s="629"/>
      <c r="E17" s="629"/>
      <c r="F17" s="664"/>
      <c r="G17" s="629"/>
      <c r="H17" s="629"/>
      <c r="I17" s="42"/>
      <c r="J17" s="52"/>
      <c r="L17" s="194" t="s">
        <v>98</v>
      </c>
      <c r="M17" s="183"/>
      <c r="N17" s="80"/>
      <c r="O17" s="83"/>
      <c r="P17" s="83"/>
      <c r="Q17" s="84"/>
      <c r="R17" s="83"/>
      <c r="S17" s="83"/>
      <c r="X17" s="52"/>
      <c r="Z17" s="194" t="s">
        <v>98</v>
      </c>
      <c r="AA17" s="183"/>
      <c r="AB17" s="80"/>
      <c r="AC17" s="83"/>
      <c r="AD17" s="83"/>
      <c r="AE17" s="84"/>
      <c r="AF17" s="83"/>
      <c r="AG17" s="83"/>
      <c r="AL17" s="52"/>
      <c r="AN17" s="194" t="s">
        <v>98</v>
      </c>
      <c r="AO17" s="183"/>
      <c r="AP17" s="80"/>
      <c r="AQ17" s="83"/>
      <c r="AR17" s="83"/>
      <c r="AS17" s="84"/>
      <c r="AT17" s="83"/>
      <c r="AU17" s="83"/>
      <c r="AZ17" s="52"/>
      <c r="BB17" s="194" t="s">
        <v>98</v>
      </c>
      <c r="BC17" s="183"/>
      <c r="BD17" s="80"/>
      <c r="BE17" s="83"/>
      <c r="BF17" s="83"/>
      <c r="BG17" s="84"/>
      <c r="BH17" s="83"/>
      <c r="BI17" s="83"/>
      <c r="BN17" s="345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</row>
    <row r="18" spans="1:82" s="38" customFormat="1" ht="15" customHeight="1" x14ac:dyDescent="0.25">
      <c r="A18" s="665" t="s">
        <v>118</v>
      </c>
      <c r="B18" s="666"/>
      <c r="C18" s="518"/>
      <c r="D18" s="519"/>
      <c r="E18" s="519"/>
      <c r="F18" s="520" t="s">
        <v>117</v>
      </c>
      <c r="G18" s="520"/>
      <c r="H18" s="519"/>
      <c r="I18" s="42"/>
      <c r="J18" s="52"/>
      <c r="L18" s="198" t="s">
        <v>118</v>
      </c>
      <c r="M18" s="57"/>
      <c r="N18" s="88"/>
      <c r="O18" s="79"/>
      <c r="P18" s="79"/>
      <c r="Q18" s="59" t="s">
        <v>117</v>
      </c>
      <c r="R18" s="59"/>
      <c r="S18" s="79"/>
      <c r="X18" s="52"/>
      <c r="Z18" s="198" t="s">
        <v>118</v>
      </c>
      <c r="AA18" s="57"/>
      <c r="AB18" s="88"/>
      <c r="AC18" s="79"/>
      <c r="AD18" s="79"/>
      <c r="AE18" s="59" t="s">
        <v>117</v>
      </c>
      <c r="AF18" s="59"/>
      <c r="AG18" s="79"/>
      <c r="AL18" s="52"/>
      <c r="AN18" s="198" t="s">
        <v>118</v>
      </c>
      <c r="AO18" s="57"/>
      <c r="AP18" s="88"/>
      <c r="AQ18" s="79"/>
      <c r="AR18" s="79"/>
      <c r="AS18" s="59" t="s">
        <v>117</v>
      </c>
      <c r="AT18" s="59"/>
      <c r="AU18" s="79"/>
      <c r="AZ18" s="52"/>
      <c r="BB18" s="198" t="s">
        <v>118</v>
      </c>
      <c r="BC18" s="57"/>
      <c r="BD18" s="88"/>
      <c r="BE18" s="79"/>
      <c r="BF18" s="79"/>
      <c r="BG18" s="59" t="s">
        <v>117</v>
      </c>
      <c r="BH18" s="59"/>
      <c r="BI18" s="79"/>
      <c r="BN18" s="345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</row>
    <row r="19" spans="1:82" s="38" customFormat="1" x14ac:dyDescent="0.25">
      <c r="A19" s="624" t="s">
        <v>106</v>
      </c>
      <c r="B19" s="625"/>
      <c r="C19" s="626"/>
      <c r="D19" s="629"/>
      <c r="E19" s="629"/>
      <c r="F19" s="664"/>
      <c r="G19" s="629"/>
      <c r="H19" s="629"/>
      <c r="I19" s="42"/>
      <c r="J19" s="52"/>
      <c r="L19" s="194" t="s">
        <v>106</v>
      </c>
      <c r="M19" s="183"/>
      <c r="N19" s="80"/>
      <c r="O19" s="83"/>
      <c r="P19" s="83"/>
      <c r="Q19" s="84"/>
      <c r="R19" s="83"/>
      <c r="S19" s="83"/>
      <c r="X19" s="52"/>
      <c r="Z19" s="194" t="s">
        <v>106</v>
      </c>
      <c r="AA19" s="183"/>
      <c r="AB19" s="80"/>
      <c r="AC19" s="83"/>
      <c r="AD19" s="83"/>
      <c r="AE19" s="84"/>
      <c r="AF19" s="83"/>
      <c r="AG19" s="83"/>
      <c r="AL19" s="52"/>
      <c r="AN19" s="194" t="s">
        <v>106</v>
      </c>
      <c r="AO19" s="183"/>
      <c r="AP19" s="80"/>
      <c r="AQ19" s="83"/>
      <c r="AR19" s="83"/>
      <c r="AS19" s="84"/>
      <c r="AT19" s="83"/>
      <c r="AU19" s="83"/>
      <c r="AZ19" s="52"/>
      <c r="BB19" s="194" t="s">
        <v>106</v>
      </c>
      <c r="BC19" s="183"/>
      <c r="BD19" s="80"/>
      <c r="BE19" s="83"/>
      <c r="BF19" s="83"/>
      <c r="BG19" s="84"/>
      <c r="BH19" s="83"/>
      <c r="BI19" s="83"/>
      <c r="BN19" s="345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</row>
    <row r="20" spans="1:82" s="38" customFormat="1" x14ac:dyDescent="0.25">
      <c r="A20" s="665" t="s">
        <v>107</v>
      </c>
      <c r="B20" s="666"/>
      <c r="C20" s="518"/>
      <c r="D20" s="519"/>
      <c r="E20" s="519"/>
      <c r="F20" s="520"/>
      <c r="G20" s="519"/>
      <c r="H20" s="520">
        <f>VLOOKUP(A20,ETdata!A:H,8,FALSE)</f>
        <v>0</v>
      </c>
      <c r="I20" s="42"/>
      <c r="J20" s="52"/>
      <c r="L20" s="198" t="s">
        <v>107</v>
      </c>
      <c r="M20" s="57"/>
      <c r="N20" s="88"/>
      <c r="O20" s="79"/>
      <c r="P20" s="79"/>
      <c r="Q20" s="59"/>
      <c r="R20" s="79"/>
      <c r="S20" s="59">
        <v>230</v>
      </c>
      <c r="X20" s="52"/>
      <c r="Z20" s="198" t="s">
        <v>107</v>
      </c>
      <c r="AA20" s="57"/>
      <c r="AB20" s="88"/>
      <c r="AC20" s="79"/>
      <c r="AD20" s="79"/>
      <c r="AE20" s="59"/>
      <c r="AF20" s="79"/>
      <c r="AG20" s="59">
        <v>230</v>
      </c>
      <c r="AL20" s="52"/>
      <c r="AN20" s="198" t="s">
        <v>107</v>
      </c>
      <c r="AO20" s="57"/>
      <c r="AP20" s="88"/>
      <c r="AQ20" s="79"/>
      <c r="AR20" s="79"/>
      <c r="AS20" s="59"/>
      <c r="AT20" s="79"/>
      <c r="AU20" s="59">
        <v>230</v>
      </c>
      <c r="AZ20" s="52"/>
      <c r="BB20" s="198" t="s">
        <v>107</v>
      </c>
      <c r="BC20" s="57"/>
      <c r="BD20" s="88"/>
      <c r="BE20" s="79"/>
      <c r="BF20" s="79"/>
      <c r="BG20" s="59"/>
      <c r="BH20" s="79"/>
      <c r="BI20" s="59">
        <v>230</v>
      </c>
      <c r="BN20" s="345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</row>
    <row r="21" spans="1:82" s="38" customFormat="1" hidden="1" x14ac:dyDescent="0.25">
      <c r="A21" s="601" t="s">
        <v>119</v>
      </c>
      <c r="B21" s="463"/>
      <c r="C21" s="445"/>
      <c r="D21" s="437"/>
      <c r="E21" s="437"/>
      <c r="F21" s="438"/>
      <c r="G21" s="437"/>
      <c r="H21" s="438">
        <v>12</v>
      </c>
      <c r="I21" s="42"/>
      <c r="J21" s="52"/>
      <c r="L21" s="199" t="s">
        <v>119</v>
      </c>
      <c r="M21" s="55"/>
      <c r="N21" s="29"/>
      <c r="O21" s="33"/>
      <c r="P21" s="33"/>
      <c r="Q21" s="30"/>
      <c r="R21" s="33"/>
      <c r="S21" s="30">
        <v>12</v>
      </c>
      <c r="X21" s="52"/>
      <c r="Z21" s="199" t="s">
        <v>119</v>
      </c>
      <c r="AA21" s="55"/>
      <c r="AB21" s="29"/>
      <c r="AC21" s="33"/>
      <c r="AD21" s="33"/>
      <c r="AE21" s="30"/>
      <c r="AF21" s="33"/>
      <c r="AG21" s="30">
        <v>12</v>
      </c>
      <c r="AL21" s="52"/>
      <c r="AN21" s="199" t="s">
        <v>119</v>
      </c>
      <c r="AO21" s="55"/>
      <c r="AP21" s="29"/>
      <c r="AQ21" s="33"/>
      <c r="AR21" s="33"/>
      <c r="AS21" s="30"/>
      <c r="AT21" s="33"/>
      <c r="AU21" s="30">
        <v>12</v>
      </c>
      <c r="AZ21" s="52"/>
      <c r="BB21" s="199" t="s">
        <v>119</v>
      </c>
      <c r="BC21" s="55"/>
      <c r="BD21" s="29"/>
      <c r="BE21" s="33"/>
      <c r="BF21" s="33"/>
      <c r="BG21" s="30"/>
      <c r="BH21" s="33"/>
      <c r="BI21" s="30">
        <v>12</v>
      </c>
      <c r="BN21" s="345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</row>
    <row r="22" spans="1:82" s="38" customFormat="1" hidden="1" x14ac:dyDescent="0.25">
      <c r="A22" s="602" t="s">
        <v>120</v>
      </c>
      <c r="B22" s="464"/>
      <c r="C22" s="450"/>
      <c r="D22" s="442"/>
      <c r="E22" s="442"/>
      <c r="F22" s="443"/>
      <c r="G22" s="442"/>
      <c r="H22" s="443">
        <v>24</v>
      </c>
      <c r="I22" s="42"/>
      <c r="J22" s="52"/>
      <c r="L22" s="199" t="s">
        <v>120</v>
      </c>
      <c r="M22" s="55"/>
      <c r="N22" s="29"/>
      <c r="O22" s="33"/>
      <c r="P22" s="33"/>
      <c r="Q22" s="30"/>
      <c r="R22" s="33"/>
      <c r="S22" s="30">
        <v>24</v>
      </c>
      <c r="X22" s="52"/>
      <c r="Z22" s="199" t="s">
        <v>120</v>
      </c>
      <c r="AA22" s="55"/>
      <c r="AB22" s="29"/>
      <c r="AC22" s="33"/>
      <c r="AD22" s="33"/>
      <c r="AE22" s="30"/>
      <c r="AF22" s="33"/>
      <c r="AG22" s="30">
        <v>24</v>
      </c>
      <c r="AL22" s="52"/>
      <c r="AN22" s="199" t="s">
        <v>120</v>
      </c>
      <c r="AO22" s="55"/>
      <c r="AP22" s="29"/>
      <c r="AQ22" s="33"/>
      <c r="AR22" s="33"/>
      <c r="AS22" s="30"/>
      <c r="AT22" s="33"/>
      <c r="AU22" s="30">
        <v>24</v>
      </c>
      <c r="AZ22" s="52"/>
      <c r="BB22" s="199" t="s">
        <v>120</v>
      </c>
      <c r="BC22" s="55"/>
      <c r="BD22" s="29"/>
      <c r="BE22" s="33"/>
      <c r="BF22" s="33"/>
      <c r="BG22" s="30"/>
      <c r="BH22" s="33"/>
      <c r="BI22" s="30">
        <v>24</v>
      </c>
      <c r="BN22" s="345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</row>
    <row r="23" spans="1:82" s="24" customFormat="1" ht="15" customHeight="1" x14ac:dyDescent="0.25">
      <c r="A23" s="479" t="s">
        <v>473</v>
      </c>
      <c r="B23" s="618" t="s">
        <v>145</v>
      </c>
      <c r="C23" s="570" t="s">
        <v>105</v>
      </c>
      <c r="D23" s="570" t="str">
        <f>D25</f>
        <v>LPS</v>
      </c>
      <c r="E23" s="483" t="s">
        <v>105</v>
      </c>
      <c r="F23" s="483" t="s">
        <v>151</v>
      </c>
      <c r="G23" s="619"/>
      <c r="H23" s="620"/>
      <c r="I23" s="42"/>
      <c r="J23" s="52"/>
      <c r="K23" s="40"/>
      <c r="L23" s="154" t="s">
        <v>0</v>
      </c>
      <c r="M23" s="340" t="s">
        <v>145</v>
      </c>
      <c r="N23" s="341" t="s">
        <v>105</v>
      </c>
      <c r="O23" s="341" t="s">
        <v>96</v>
      </c>
      <c r="P23" s="155" t="s">
        <v>105</v>
      </c>
      <c r="Q23" s="155" t="s">
        <v>151</v>
      </c>
      <c r="R23" s="188"/>
      <c r="S23" s="343"/>
      <c r="T23" s="40"/>
      <c r="U23" s="40"/>
      <c r="V23" s="40"/>
      <c r="W23" s="40"/>
      <c r="X23" s="52"/>
      <c r="Y23" s="40"/>
      <c r="Z23" s="154" t="s">
        <v>0</v>
      </c>
      <c r="AA23" s="340" t="s">
        <v>145</v>
      </c>
      <c r="AB23" s="341" t="s">
        <v>105</v>
      </c>
      <c r="AC23" s="341" t="s">
        <v>96</v>
      </c>
      <c r="AD23" s="155" t="s">
        <v>105</v>
      </c>
      <c r="AE23" s="155" t="s">
        <v>151</v>
      </c>
      <c r="AF23" s="188"/>
      <c r="AG23" s="343"/>
      <c r="AH23" s="40"/>
      <c r="AI23" s="40"/>
      <c r="AJ23" s="40"/>
      <c r="AK23" s="40"/>
      <c r="AL23" s="52"/>
      <c r="AM23" s="40"/>
      <c r="AN23" s="154" t="s">
        <v>0</v>
      </c>
      <c r="AO23" s="340" t="s">
        <v>145</v>
      </c>
      <c r="AP23" s="341" t="s">
        <v>105</v>
      </c>
      <c r="AQ23" s="341" t="s">
        <v>96</v>
      </c>
      <c r="AR23" s="155" t="s">
        <v>105</v>
      </c>
      <c r="AS23" s="155" t="s">
        <v>151</v>
      </c>
      <c r="AT23" s="188"/>
      <c r="AU23" s="343"/>
      <c r="AV23" s="40"/>
      <c r="AW23" s="40"/>
      <c r="AX23" s="40"/>
      <c r="AY23" s="40"/>
      <c r="AZ23" s="52"/>
      <c r="BA23" s="40"/>
      <c r="BB23" s="154" t="s">
        <v>0</v>
      </c>
      <c r="BC23" s="340" t="s">
        <v>145</v>
      </c>
      <c r="BD23" s="341" t="s">
        <v>105</v>
      </c>
      <c r="BE23" s="341" t="s">
        <v>96</v>
      </c>
      <c r="BF23" s="155" t="s">
        <v>105</v>
      </c>
      <c r="BG23" s="155" t="s">
        <v>151</v>
      </c>
      <c r="BH23" s="188"/>
      <c r="BI23" s="343"/>
      <c r="BJ23" s="40"/>
      <c r="BK23" s="40"/>
      <c r="BL23" s="40"/>
      <c r="BM23" s="40"/>
      <c r="BN23" s="345"/>
      <c r="BO23" s="355"/>
      <c r="BP23" s="355"/>
      <c r="BQ23" s="355"/>
      <c r="BR23" s="355"/>
      <c r="BS23" s="355"/>
      <c r="BT23" s="355"/>
      <c r="BU23" s="355"/>
      <c r="BV23" s="355"/>
      <c r="BW23" s="355"/>
      <c r="BX23" s="355"/>
      <c r="BY23" s="355"/>
      <c r="BZ23" s="355"/>
      <c r="CA23" s="355"/>
      <c r="CB23" s="355"/>
      <c r="CC23" s="355"/>
      <c r="CD23" s="355"/>
    </row>
    <row r="24" spans="1:82" x14ac:dyDescent="0.25">
      <c r="A24" s="621" t="s">
        <v>146</v>
      </c>
      <c r="B24" s="465"/>
      <c r="C24" s="393"/>
      <c r="D24" s="394"/>
      <c r="E24" s="394"/>
      <c r="F24" s="394"/>
      <c r="G24" s="615"/>
      <c r="H24" s="412"/>
      <c r="L24" s="194" t="s">
        <v>146</v>
      </c>
      <c r="M24" s="183"/>
      <c r="N24" s="82"/>
      <c r="O24" s="84"/>
      <c r="P24" s="84"/>
      <c r="Q24" s="84"/>
      <c r="R24" s="174"/>
      <c r="S24" s="193"/>
      <c r="Z24" s="194" t="s">
        <v>146</v>
      </c>
      <c r="AA24" s="183"/>
      <c r="AB24" s="82"/>
      <c r="AC24" s="84"/>
      <c r="AD24" s="84"/>
      <c r="AE24" s="84"/>
      <c r="AF24" s="174"/>
      <c r="AG24" s="193"/>
      <c r="AN24" s="194" t="s">
        <v>146</v>
      </c>
      <c r="AO24" s="183"/>
      <c r="AP24" s="82"/>
      <c r="AQ24" s="84"/>
      <c r="AR24" s="84"/>
      <c r="AS24" s="84"/>
      <c r="AT24" s="174"/>
      <c r="AU24" s="193"/>
      <c r="BB24" s="194" t="s">
        <v>146</v>
      </c>
      <c r="BC24" s="183"/>
      <c r="BD24" s="82"/>
      <c r="BE24" s="84"/>
      <c r="BF24" s="84"/>
      <c r="BG24" s="84"/>
      <c r="BH24" s="174"/>
      <c r="BI24" s="193"/>
    </row>
    <row r="25" spans="1:82" x14ac:dyDescent="0.25">
      <c r="A25" s="601" t="s">
        <v>149</v>
      </c>
      <c r="B25" s="463" t="s">
        <v>162</v>
      </c>
      <c r="C25" s="438" t="s">
        <v>105</v>
      </c>
      <c r="D25" s="438" t="str">
        <f>VLOOKUP(A25,ETdata!A:H,4,FALSE)</f>
        <v>LPS</v>
      </c>
      <c r="E25" s="438" t="s">
        <v>105</v>
      </c>
      <c r="F25" s="438" t="s">
        <v>151</v>
      </c>
      <c r="G25" s="616"/>
      <c r="H25" s="437"/>
      <c r="L25" s="198" t="s">
        <v>147</v>
      </c>
      <c r="M25" s="57" t="s">
        <v>162</v>
      </c>
      <c r="N25" s="59" t="s">
        <v>105</v>
      </c>
      <c r="O25" s="59" t="s">
        <v>148</v>
      </c>
      <c r="P25" s="59" t="s">
        <v>105</v>
      </c>
      <c r="Q25" s="59" t="s">
        <v>151</v>
      </c>
      <c r="R25" s="192"/>
      <c r="S25" s="187"/>
      <c r="Z25" s="198" t="s">
        <v>147</v>
      </c>
      <c r="AA25" s="57" t="s">
        <v>162</v>
      </c>
      <c r="AB25" s="59" t="s">
        <v>105</v>
      </c>
      <c r="AC25" s="59" t="s">
        <v>148</v>
      </c>
      <c r="AD25" s="59" t="s">
        <v>105</v>
      </c>
      <c r="AE25" s="59" t="s">
        <v>151</v>
      </c>
      <c r="AF25" s="192"/>
      <c r="AG25" s="187"/>
      <c r="AN25" s="198" t="s">
        <v>147</v>
      </c>
      <c r="AO25" s="57" t="s">
        <v>162</v>
      </c>
      <c r="AP25" s="59" t="s">
        <v>105</v>
      </c>
      <c r="AQ25" s="59" t="s">
        <v>148</v>
      </c>
      <c r="AR25" s="59" t="s">
        <v>105</v>
      </c>
      <c r="AS25" s="59" t="s">
        <v>151</v>
      </c>
      <c r="AT25" s="192"/>
      <c r="AU25" s="187"/>
      <c r="BB25" s="198" t="s">
        <v>147</v>
      </c>
      <c r="BC25" s="57" t="s">
        <v>162</v>
      </c>
      <c r="BD25" s="59" t="s">
        <v>105</v>
      </c>
      <c r="BE25" s="59" t="s">
        <v>148</v>
      </c>
      <c r="BF25" s="59" t="s">
        <v>105</v>
      </c>
      <c r="BG25" s="59" t="s">
        <v>151</v>
      </c>
      <c r="BH25" s="192"/>
      <c r="BI25" s="187"/>
    </row>
    <row r="26" spans="1:82" hidden="1" x14ac:dyDescent="0.25">
      <c r="A26" s="605" t="s">
        <v>149</v>
      </c>
      <c r="B26" s="464" t="s">
        <v>162</v>
      </c>
      <c r="C26" s="441" t="s">
        <v>105</v>
      </c>
      <c r="D26" s="441" t="s">
        <v>150</v>
      </c>
      <c r="E26" s="441" t="s">
        <v>105</v>
      </c>
      <c r="F26" s="441" t="s">
        <v>151</v>
      </c>
      <c r="G26" s="617"/>
      <c r="H26" s="442"/>
      <c r="L26" s="196" t="s">
        <v>149</v>
      </c>
      <c r="M26" s="55" t="s">
        <v>162</v>
      </c>
      <c r="N26" s="32" t="s">
        <v>105</v>
      </c>
      <c r="O26" s="32" t="s">
        <v>150</v>
      </c>
      <c r="P26" s="32" t="s">
        <v>105</v>
      </c>
      <c r="Q26" s="32" t="s">
        <v>151</v>
      </c>
      <c r="R26" s="178"/>
      <c r="S26" s="177"/>
      <c r="Z26" s="196" t="s">
        <v>149</v>
      </c>
      <c r="AA26" s="55" t="s">
        <v>162</v>
      </c>
      <c r="AB26" s="32" t="s">
        <v>105</v>
      </c>
      <c r="AC26" s="32" t="s">
        <v>150</v>
      </c>
      <c r="AD26" s="32" t="s">
        <v>105</v>
      </c>
      <c r="AE26" s="32" t="s">
        <v>151</v>
      </c>
      <c r="AF26" s="178"/>
      <c r="AG26" s="177"/>
      <c r="AN26" s="196" t="s">
        <v>149</v>
      </c>
      <c r="AO26" s="55" t="s">
        <v>162</v>
      </c>
      <c r="AP26" s="32" t="s">
        <v>105</v>
      </c>
      <c r="AQ26" s="32" t="s">
        <v>150</v>
      </c>
      <c r="AR26" s="32" t="s">
        <v>105</v>
      </c>
      <c r="AS26" s="32" t="s">
        <v>151</v>
      </c>
      <c r="AT26" s="178"/>
      <c r="AU26" s="177"/>
      <c r="BB26" s="196" t="s">
        <v>149</v>
      </c>
      <c r="BC26" s="55" t="s">
        <v>162</v>
      </c>
      <c r="BD26" s="32" t="s">
        <v>105</v>
      </c>
      <c r="BE26" s="32" t="s">
        <v>150</v>
      </c>
      <c r="BF26" s="32" t="s">
        <v>105</v>
      </c>
      <c r="BG26" s="32" t="s">
        <v>151</v>
      </c>
      <c r="BH26" s="178"/>
      <c r="BI26" s="177"/>
    </row>
    <row r="27" spans="1:82" x14ac:dyDescent="0.25">
      <c r="A27" s="466"/>
      <c r="B27" s="466"/>
      <c r="C27" s="459"/>
      <c r="D27" s="458"/>
      <c r="E27" s="458"/>
      <c r="F27" s="460"/>
      <c r="G27" s="458"/>
      <c r="H27" s="458"/>
      <c r="L27" s="62"/>
      <c r="M27" s="62"/>
      <c r="N27" s="46"/>
      <c r="O27" s="38"/>
      <c r="P27" s="38"/>
      <c r="Q27" s="47"/>
      <c r="R27" s="38"/>
      <c r="S27" s="38"/>
      <c r="Z27" s="62"/>
      <c r="AA27" s="62"/>
      <c r="AB27" s="46"/>
      <c r="AC27" s="38"/>
      <c r="AD27" s="38"/>
      <c r="AE27" s="47"/>
      <c r="AF27" s="38"/>
      <c r="AG27" s="38"/>
      <c r="AN27" s="62"/>
      <c r="AO27" s="62"/>
      <c r="AP27" s="46"/>
      <c r="AQ27" s="38"/>
      <c r="AR27" s="38"/>
      <c r="AS27" s="47"/>
      <c r="AT27" s="38"/>
      <c r="AU27" s="38"/>
      <c r="BB27" s="62"/>
      <c r="BC27" s="62"/>
      <c r="BD27" s="46"/>
      <c r="BE27" s="38"/>
      <c r="BF27" s="38"/>
      <c r="BG27" s="47"/>
      <c r="BH27" s="38"/>
      <c r="BI27" s="38"/>
    </row>
    <row r="28" spans="1:82" x14ac:dyDescent="0.25">
      <c r="A28" s="466"/>
      <c r="B28" s="466"/>
      <c r="C28" s="459"/>
      <c r="D28" s="458"/>
      <c r="E28" s="458"/>
      <c r="F28" s="460"/>
      <c r="G28" s="458"/>
      <c r="H28" s="458"/>
      <c r="L28" s="62"/>
      <c r="M28" s="62"/>
      <c r="N28" s="46"/>
      <c r="O28" s="38"/>
      <c r="P28" s="38"/>
      <c r="Q28" s="47"/>
      <c r="R28" s="38"/>
      <c r="S28" s="38"/>
      <c r="Z28" s="62"/>
      <c r="AA28" s="62"/>
      <c r="AB28" s="46"/>
      <c r="AC28" s="38"/>
      <c r="AD28" s="38"/>
      <c r="AE28" s="47"/>
      <c r="AF28" s="38"/>
      <c r="AG28" s="38"/>
      <c r="AN28" s="62"/>
      <c r="AO28" s="62"/>
      <c r="AP28" s="46"/>
      <c r="AQ28" s="38"/>
      <c r="AR28" s="38"/>
      <c r="AS28" s="47"/>
      <c r="AT28" s="38"/>
      <c r="AU28" s="38"/>
      <c r="BB28" s="62"/>
      <c r="BC28" s="62"/>
      <c r="BD28" s="46"/>
      <c r="BE28" s="38"/>
      <c r="BF28" s="38"/>
      <c r="BG28" s="47"/>
      <c r="BH28" s="38"/>
      <c r="BI28" s="38"/>
    </row>
    <row r="29" spans="1:82" x14ac:dyDescent="0.25">
      <c r="A29" s="466"/>
      <c r="B29" s="466"/>
      <c r="C29" s="459"/>
      <c r="D29" s="458"/>
      <c r="E29" s="458"/>
      <c r="F29" s="460"/>
      <c r="G29" s="458"/>
      <c r="H29" s="458"/>
      <c r="L29" s="62"/>
      <c r="M29" s="62"/>
      <c r="N29" s="46"/>
      <c r="O29" s="38"/>
      <c r="P29" s="38"/>
      <c r="Q29" s="47"/>
      <c r="R29" s="38"/>
      <c r="S29" s="38"/>
      <c r="Z29" s="62"/>
      <c r="AA29" s="62"/>
      <c r="AB29" s="46"/>
      <c r="AC29" s="38"/>
      <c r="AD29" s="38"/>
      <c r="AE29" s="47"/>
      <c r="AF29" s="38"/>
      <c r="AG29" s="38"/>
      <c r="AN29" s="62"/>
      <c r="AO29" s="62"/>
      <c r="AP29" s="46"/>
      <c r="AQ29" s="38"/>
      <c r="AR29" s="38"/>
      <c r="AS29" s="47"/>
      <c r="AT29" s="38"/>
      <c r="AU29" s="38"/>
      <c r="BB29" s="62"/>
      <c r="BC29" s="62"/>
      <c r="BD29" s="46"/>
      <c r="BE29" s="38"/>
      <c r="BF29" s="38"/>
      <c r="BG29" s="47"/>
      <c r="BH29" s="38"/>
      <c r="BI29" s="38"/>
    </row>
    <row r="30" spans="1:82" x14ac:dyDescent="0.25">
      <c r="A30" s="466"/>
      <c r="B30" s="466"/>
      <c r="C30" s="459"/>
      <c r="D30" s="458"/>
      <c r="E30" s="458"/>
      <c r="F30" s="460"/>
      <c r="G30" s="458"/>
      <c r="H30" s="458"/>
      <c r="L30" s="62"/>
      <c r="M30" s="62"/>
      <c r="N30" s="46"/>
      <c r="O30" s="38"/>
      <c r="P30" s="38"/>
      <c r="Q30" s="47"/>
      <c r="R30" s="38"/>
      <c r="S30" s="38"/>
      <c r="Z30" s="62"/>
      <c r="AA30" s="62"/>
      <c r="AB30" s="46"/>
      <c r="AC30" s="38"/>
      <c r="AD30" s="38"/>
      <c r="AE30" s="47"/>
      <c r="AF30" s="38"/>
      <c r="AG30" s="38"/>
      <c r="AN30" s="62"/>
      <c r="AO30" s="62"/>
      <c r="AP30" s="46"/>
      <c r="AQ30" s="38"/>
      <c r="AR30" s="38"/>
      <c r="AS30" s="47"/>
      <c r="AT30" s="38"/>
      <c r="AU30" s="38"/>
      <c r="BB30" s="62"/>
      <c r="BC30" s="62"/>
      <c r="BD30" s="46"/>
      <c r="BE30" s="38"/>
      <c r="BF30" s="38"/>
      <c r="BG30" s="47"/>
      <c r="BH30" s="38"/>
      <c r="BI30" s="38"/>
    </row>
    <row r="31" spans="1:82" x14ac:dyDescent="0.25">
      <c r="A31" s="466"/>
      <c r="B31" s="466"/>
      <c r="C31" s="459"/>
      <c r="D31" s="458"/>
      <c r="E31" s="458"/>
      <c r="F31" s="460"/>
      <c r="G31" s="458"/>
      <c r="H31" s="458"/>
      <c r="L31" s="62"/>
      <c r="M31" s="62"/>
      <c r="N31" s="46"/>
      <c r="O31" s="38"/>
      <c r="P31" s="38"/>
      <c r="Q31" s="47"/>
      <c r="R31" s="38"/>
      <c r="S31" s="38"/>
      <c r="Z31" s="62"/>
      <c r="AA31" s="62"/>
      <c r="AB31" s="46"/>
      <c r="AC31" s="38"/>
      <c r="AD31" s="38"/>
      <c r="AE31" s="47"/>
      <c r="AF31" s="38"/>
      <c r="AG31" s="38"/>
      <c r="AN31" s="62"/>
      <c r="AO31" s="62"/>
      <c r="AP31" s="46"/>
      <c r="AQ31" s="38"/>
      <c r="AR31" s="38"/>
      <c r="AS31" s="47"/>
      <c r="AT31" s="38"/>
      <c r="AU31" s="38"/>
      <c r="BB31" s="62"/>
      <c r="BC31" s="62"/>
      <c r="BD31" s="46"/>
      <c r="BE31" s="38"/>
      <c r="BF31" s="38"/>
      <c r="BG31" s="47"/>
      <c r="BH31" s="38"/>
      <c r="BI31" s="38"/>
    </row>
    <row r="32" spans="1:82" x14ac:dyDescent="0.25">
      <c r="A32" s="466"/>
      <c r="B32" s="466"/>
      <c r="C32" s="459"/>
      <c r="D32" s="458"/>
      <c r="E32" s="458"/>
      <c r="F32" s="460"/>
      <c r="G32" s="458"/>
      <c r="H32" s="458"/>
      <c r="L32" s="62"/>
      <c r="M32" s="62"/>
      <c r="N32" s="46"/>
      <c r="O32" s="38"/>
      <c r="P32" s="38"/>
      <c r="Q32" s="47"/>
      <c r="R32" s="38"/>
      <c r="S32" s="38"/>
      <c r="Z32" s="62"/>
      <c r="AA32" s="62"/>
      <c r="AB32" s="46"/>
      <c r="AC32" s="38"/>
      <c r="AD32" s="38"/>
      <c r="AE32" s="47"/>
      <c r="AF32" s="38"/>
      <c r="AG32" s="38"/>
      <c r="AN32" s="62"/>
      <c r="AO32" s="62"/>
      <c r="AP32" s="46"/>
      <c r="AQ32" s="38"/>
      <c r="AR32" s="38"/>
      <c r="AS32" s="47"/>
      <c r="AT32" s="38"/>
      <c r="AU32" s="38"/>
      <c r="BB32" s="62"/>
      <c r="BC32" s="62"/>
      <c r="BD32" s="46"/>
      <c r="BE32" s="38"/>
      <c r="BF32" s="38"/>
      <c r="BG32" s="47"/>
      <c r="BH32" s="38"/>
      <c r="BI32" s="38"/>
    </row>
    <row r="33" spans="1:61" x14ac:dyDescent="0.25">
      <c r="A33" s="466"/>
      <c r="B33" s="466"/>
      <c r="C33" s="459"/>
      <c r="D33" s="458"/>
      <c r="E33" s="458"/>
      <c r="F33" s="460"/>
      <c r="G33" s="458"/>
      <c r="H33" s="458"/>
      <c r="L33" s="62"/>
      <c r="M33" s="62"/>
      <c r="N33" s="46"/>
      <c r="O33" s="38"/>
      <c r="P33" s="38"/>
      <c r="Q33" s="47"/>
      <c r="R33" s="38"/>
      <c r="S33" s="38"/>
      <c r="Z33" s="62"/>
      <c r="AA33" s="62"/>
      <c r="AB33" s="46"/>
      <c r="AC33" s="38"/>
      <c r="AD33" s="38"/>
      <c r="AE33" s="47"/>
      <c r="AF33" s="38"/>
      <c r="AG33" s="38"/>
      <c r="AN33" s="62"/>
      <c r="AO33" s="62"/>
      <c r="AP33" s="46"/>
      <c r="AQ33" s="38"/>
      <c r="AR33" s="38"/>
      <c r="AS33" s="47"/>
      <c r="AT33" s="38"/>
      <c r="AU33" s="38"/>
      <c r="BB33" s="62"/>
      <c r="BC33" s="62"/>
      <c r="BD33" s="46"/>
      <c r="BE33" s="38"/>
      <c r="BF33" s="38"/>
      <c r="BG33" s="47"/>
      <c r="BH33" s="38"/>
      <c r="BI33" s="38"/>
    </row>
    <row r="34" spans="1:61" x14ac:dyDescent="0.25">
      <c r="A34" s="466"/>
      <c r="B34" s="466"/>
      <c r="C34" s="459"/>
      <c r="D34" s="458"/>
      <c r="E34" s="458"/>
      <c r="F34" s="460"/>
      <c r="G34" s="458"/>
      <c r="H34" s="458"/>
      <c r="L34" s="62"/>
      <c r="M34" s="62"/>
      <c r="N34" s="46"/>
      <c r="O34" s="38"/>
      <c r="P34" s="38"/>
      <c r="Q34" s="47"/>
      <c r="R34" s="38"/>
      <c r="S34" s="38"/>
      <c r="Z34" s="62"/>
      <c r="AA34" s="62"/>
      <c r="AB34" s="46"/>
      <c r="AC34" s="38"/>
      <c r="AD34" s="38"/>
      <c r="AE34" s="47"/>
      <c r="AF34" s="38"/>
      <c r="AG34" s="38"/>
      <c r="AN34" s="62"/>
      <c r="AO34" s="62"/>
      <c r="AP34" s="46"/>
      <c r="AQ34" s="38"/>
      <c r="AR34" s="38"/>
      <c r="AS34" s="47"/>
      <c r="AT34" s="38"/>
      <c r="AU34" s="38"/>
      <c r="BB34" s="62"/>
      <c r="BC34" s="62"/>
      <c r="BD34" s="46"/>
      <c r="BE34" s="38"/>
      <c r="BF34" s="38"/>
      <c r="BG34" s="47"/>
      <c r="BH34" s="38"/>
      <c r="BI34" s="38"/>
    </row>
    <row r="35" spans="1:61" x14ac:dyDescent="0.25">
      <c r="A35" s="466"/>
      <c r="B35" s="466"/>
      <c r="C35" s="459"/>
      <c r="D35" s="458"/>
      <c r="E35" s="458"/>
      <c r="F35" s="460"/>
      <c r="G35" s="458"/>
      <c r="H35" s="458"/>
      <c r="L35" s="62"/>
      <c r="M35" s="62"/>
      <c r="N35" s="46"/>
      <c r="O35" s="38"/>
      <c r="P35" s="38"/>
      <c r="Q35" s="47"/>
      <c r="R35" s="38"/>
      <c r="S35" s="38"/>
      <c r="Z35" s="62"/>
      <c r="AA35" s="62"/>
      <c r="AB35" s="46"/>
      <c r="AC35" s="38"/>
      <c r="AD35" s="38"/>
      <c r="AE35" s="47"/>
      <c r="AF35" s="38"/>
      <c r="AG35" s="38"/>
      <c r="AN35" s="62"/>
      <c r="AO35" s="62"/>
      <c r="AP35" s="46"/>
      <c r="AQ35" s="38"/>
      <c r="AR35" s="38"/>
      <c r="AS35" s="47"/>
      <c r="AT35" s="38"/>
      <c r="AU35" s="38"/>
      <c r="BB35" s="62"/>
      <c r="BC35" s="62"/>
      <c r="BD35" s="46"/>
      <c r="BE35" s="38"/>
      <c r="BF35" s="38"/>
      <c r="BG35" s="47"/>
      <c r="BH35" s="38"/>
      <c r="BI35" s="38"/>
    </row>
    <row r="36" spans="1:61" x14ac:dyDescent="0.25">
      <c r="A36" s="466"/>
      <c r="B36" s="466"/>
      <c r="C36" s="459"/>
      <c r="D36" s="458"/>
      <c r="E36" s="458"/>
      <c r="F36" s="460"/>
      <c r="G36" s="458"/>
      <c r="H36" s="458"/>
      <c r="L36" s="62"/>
      <c r="M36" s="62"/>
      <c r="N36" s="46"/>
      <c r="O36" s="38"/>
      <c r="P36" s="38"/>
      <c r="Q36" s="47"/>
      <c r="R36" s="38"/>
      <c r="S36" s="38"/>
      <c r="Z36" s="62"/>
      <c r="AA36" s="62"/>
      <c r="AB36" s="46"/>
      <c r="AC36" s="38"/>
      <c r="AD36" s="38"/>
      <c r="AE36" s="47"/>
      <c r="AF36" s="38"/>
      <c r="AG36" s="38"/>
      <c r="AN36" s="62"/>
      <c r="AO36" s="62"/>
      <c r="AP36" s="46"/>
      <c r="AQ36" s="38"/>
      <c r="AR36" s="38"/>
      <c r="AS36" s="47"/>
      <c r="AT36" s="38"/>
      <c r="AU36" s="38"/>
      <c r="BB36" s="62"/>
      <c r="BC36" s="62"/>
      <c r="BD36" s="46"/>
      <c r="BE36" s="38"/>
      <c r="BF36" s="38"/>
      <c r="BG36" s="47"/>
      <c r="BH36" s="38"/>
      <c r="BI36" s="38"/>
    </row>
    <row r="37" spans="1:61" x14ac:dyDescent="0.25">
      <c r="A37" s="466"/>
      <c r="B37" s="466"/>
      <c r="C37" s="459"/>
      <c r="D37" s="458"/>
      <c r="E37" s="458"/>
      <c r="F37" s="460"/>
      <c r="G37" s="458"/>
      <c r="H37" s="458"/>
      <c r="L37" s="62"/>
      <c r="M37" s="62"/>
      <c r="N37" s="46"/>
      <c r="O37" s="38"/>
      <c r="P37" s="38"/>
      <c r="Q37" s="47"/>
      <c r="R37" s="38"/>
      <c r="S37" s="38"/>
      <c r="Z37" s="62"/>
      <c r="AA37" s="62"/>
      <c r="AB37" s="46"/>
      <c r="AC37" s="38"/>
      <c r="AD37" s="38"/>
      <c r="AE37" s="47"/>
      <c r="AF37" s="38"/>
      <c r="AG37" s="38"/>
      <c r="AN37" s="62"/>
      <c r="AO37" s="62"/>
      <c r="AP37" s="46"/>
      <c r="AQ37" s="38"/>
      <c r="AR37" s="38"/>
      <c r="AS37" s="47"/>
      <c r="AT37" s="38"/>
      <c r="AU37" s="38"/>
      <c r="BB37" s="62"/>
      <c r="BC37" s="62"/>
      <c r="BD37" s="46"/>
      <c r="BE37" s="38"/>
      <c r="BF37" s="38"/>
      <c r="BG37" s="47"/>
      <c r="BH37" s="38"/>
      <c r="BI37" s="38"/>
    </row>
    <row r="38" spans="1:61" x14ac:dyDescent="0.25">
      <c r="A38" s="466"/>
      <c r="B38" s="466"/>
      <c r="C38" s="459"/>
      <c r="D38" s="458"/>
      <c r="E38" s="458"/>
      <c r="F38" s="460"/>
      <c r="G38" s="458"/>
      <c r="H38" s="458"/>
      <c r="L38" s="62"/>
      <c r="M38" s="62"/>
      <c r="N38" s="46"/>
      <c r="O38" s="38"/>
      <c r="P38" s="38"/>
      <c r="Q38" s="47"/>
      <c r="R38" s="38"/>
      <c r="S38" s="38"/>
      <c r="Z38" s="62"/>
      <c r="AA38" s="62"/>
      <c r="AB38" s="46"/>
      <c r="AC38" s="38"/>
      <c r="AD38" s="38"/>
      <c r="AE38" s="47"/>
      <c r="AF38" s="38"/>
      <c r="AG38" s="38"/>
      <c r="AN38" s="62"/>
      <c r="AO38" s="62"/>
      <c r="AP38" s="46"/>
      <c r="AQ38" s="38"/>
      <c r="AR38" s="38"/>
      <c r="AS38" s="47"/>
      <c r="AT38" s="38"/>
      <c r="AU38" s="38"/>
      <c r="BB38" s="62"/>
      <c r="BC38" s="62"/>
      <c r="BD38" s="46"/>
      <c r="BE38" s="38"/>
      <c r="BF38" s="38"/>
      <c r="BG38" s="47"/>
      <c r="BH38" s="38"/>
      <c r="BI38" s="38"/>
    </row>
    <row r="39" spans="1:61" x14ac:dyDescent="0.25">
      <c r="A39" s="466"/>
      <c r="B39" s="466"/>
      <c r="C39" s="459"/>
      <c r="D39" s="458"/>
      <c r="E39" s="458"/>
      <c r="F39" s="460"/>
      <c r="G39" s="458"/>
      <c r="H39" s="458"/>
      <c r="L39" s="62"/>
      <c r="M39" s="62"/>
      <c r="N39" s="46"/>
      <c r="O39" s="38"/>
      <c r="P39" s="38"/>
      <c r="Q39" s="47"/>
      <c r="R39" s="38"/>
      <c r="S39" s="38"/>
      <c r="Z39" s="62"/>
      <c r="AA39" s="62"/>
      <c r="AB39" s="46"/>
      <c r="AC39" s="38"/>
      <c r="AD39" s="38"/>
      <c r="AE39" s="47"/>
      <c r="AF39" s="38"/>
      <c r="AG39" s="38"/>
      <c r="AN39" s="62"/>
      <c r="AO39" s="62"/>
      <c r="AP39" s="46"/>
      <c r="AQ39" s="38"/>
      <c r="AR39" s="38"/>
      <c r="AS39" s="47"/>
      <c r="AT39" s="38"/>
      <c r="AU39" s="38"/>
      <c r="BB39" s="62"/>
      <c r="BC39" s="62"/>
      <c r="BD39" s="46"/>
      <c r="BE39" s="38"/>
      <c r="BF39" s="38"/>
      <c r="BG39" s="47"/>
      <c r="BH39" s="38"/>
      <c r="BI39" s="38"/>
    </row>
    <row r="40" spans="1:61" x14ac:dyDescent="0.25">
      <c r="A40" s="466"/>
      <c r="B40" s="466"/>
      <c r="C40" s="459"/>
      <c r="D40" s="458"/>
      <c r="E40" s="458"/>
      <c r="F40" s="460"/>
      <c r="G40" s="458"/>
      <c r="H40" s="458"/>
      <c r="L40" s="62"/>
      <c r="M40" s="62"/>
      <c r="N40" s="46"/>
      <c r="O40" s="38"/>
      <c r="P40" s="38"/>
      <c r="Q40" s="47"/>
      <c r="R40" s="38"/>
      <c r="S40" s="38"/>
      <c r="Z40" s="62"/>
      <c r="AA40" s="62"/>
      <c r="AB40" s="46"/>
      <c r="AC40" s="38"/>
      <c r="AD40" s="38"/>
      <c r="AE40" s="47"/>
      <c r="AF40" s="38"/>
      <c r="AG40" s="38"/>
      <c r="AN40" s="62"/>
      <c r="AO40" s="62"/>
      <c r="AP40" s="46"/>
      <c r="AQ40" s="38"/>
      <c r="AR40" s="38"/>
      <c r="AS40" s="47"/>
      <c r="AT40" s="38"/>
      <c r="AU40" s="38"/>
      <c r="BB40" s="62"/>
      <c r="BC40" s="62"/>
      <c r="BD40" s="46"/>
      <c r="BE40" s="38"/>
      <c r="BF40" s="38"/>
      <c r="BG40" s="47"/>
      <c r="BH40" s="38"/>
      <c r="BI40" s="38"/>
    </row>
    <row r="41" spans="1:61" x14ac:dyDescent="0.25">
      <c r="A41" s="466"/>
      <c r="B41" s="466"/>
      <c r="C41" s="459"/>
      <c r="D41" s="458"/>
      <c r="E41" s="458"/>
      <c r="F41" s="460"/>
      <c r="G41" s="458"/>
      <c r="H41" s="458"/>
      <c r="L41" s="62"/>
      <c r="M41" s="62"/>
      <c r="N41" s="46"/>
      <c r="O41" s="38"/>
      <c r="P41" s="38"/>
      <c r="Q41" s="47"/>
      <c r="R41" s="38"/>
      <c r="S41" s="38"/>
      <c r="Z41" s="62"/>
      <c r="AA41" s="62"/>
      <c r="AB41" s="46"/>
      <c r="AC41" s="38"/>
      <c r="AD41" s="38"/>
      <c r="AE41" s="47"/>
      <c r="AF41" s="38"/>
      <c r="AG41" s="38"/>
      <c r="AN41" s="62"/>
      <c r="AO41" s="62"/>
      <c r="AP41" s="46"/>
      <c r="AQ41" s="38"/>
      <c r="AR41" s="38"/>
      <c r="AS41" s="47"/>
      <c r="AT41" s="38"/>
      <c r="AU41" s="38"/>
      <c r="BB41" s="62"/>
      <c r="BC41" s="62"/>
      <c r="BD41" s="46"/>
      <c r="BE41" s="38"/>
      <c r="BF41" s="38"/>
      <c r="BG41" s="47"/>
      <c r="BH41" s="38"/>
      <c r="BI41" s="38"/>
    </row>
    <row r="42" spans="1:61" x14ac:dyDescent="0.25">
      <c r="A42" s="466"/>
      <c r="B42" s="466"/>
      <c r="C42" s="459"/>
      <c r="D42" s="458"/>
      <c r="E42" s="458"/>
      <c r="F42" s="460"/>
      <c r="G42" s="458"/>
      <c r="H42" s="458"/>
      <c r="L42" s="62"/>
      <c r="M42" s="62"/>
      <c r="N42" s="46"/>
      <c r="O42" s="38"/>
      <c r="P42" s="38"/>
      <c r="Q42" s="47"/>
      <c r="R42" s="38"/>
      <c r="S42" s="38"/>
      <c r="Z42" s="62"/>
      <c r="AA42" s="62"/>
      <c r="AB42" s="46"/>
      <c r="AC42" s="38"/>
      <c r="AD42" s="38"/>
      <c r="AE42" s="47"/>
      <c r="AF42" s="38"/>
      <c r="AG42" s="38"/>
      <c r="AN42" s="62"/>
      <c r="AO42" s="62"/>
      <c r="AP42" s="46"/>
      <c r="AQ42" s="38"/>
      <c r="AR42" s="38"/>
      <c r="AS42" s="47"/>
      <c r="AT42" s="38"/>
      <c r="AU42" s="38"/>
      <c r="BB42" s="62"/>
      <c r="BC42" s="62"/>
      <c r="BD42" s="46"/>
      <c r="BE42" s="38"/>
      <c r="BF42" s="38"/>
      <c r="BG42" s="47"/>
      <c r="BH42" s="38"/>
      <c r="BI42" s="38"/>
    </row>
    <row r="43" spans="1:61" x14ac:dyDescent="0.25">
      <c r="A43" s="466"/>
      <c r="B43" s="466"/>
      <c r="C43" s="459"/>
      <c r="D43" s="458"/>
      <c r="E43" s="458"/>
      <c r="F43" s="460"/>
      <c r="G43" s="458"/>
      <c r="H43" s="458"/>
      <c r="L43" s="62"/>
      <c r="M43" s="62"/>
      <c r="N43" s="46"/>
      <c r="O43" s="38"/>
      <c r="P43" s="38"/>
      <c r="Q43" s="47"/>
      <c r="R43" s="38"/>
      <c r="S43" s="38"/>
      <c r="Z43" s="62"/>
      <c r="AA43" s="62"/>
      <c r="AB43" s="46"/>
      <c r="AC43" s="38"/>
      <c r="AD43" s="38"/>
      <c r="AE43" s="47"/>
      <c r="AF43" s="38"/>
      <c r="AG43" s="38"/>
      <c r="AN43" s="62"/>
      <c r="AO43" s="62"/>
      <c r="AP43" s="46"/>
      <c r="AQ43" s="38"/>
      <c r="AR43" s="38"/>
      <c r="AS43" s="47"/>
      <c r="AT43" s="38"/>
      <c r="AU43" s="38"/>
      <c r="BB43" s="62"/>
      <c r="BC43" s="62"/>
      <c r="BD43" s="46"/>
      <c r="BE43" s="38"/>
      <c r="BF43" s="38"/>
      <c r="BG43" s="47"/>
      <c r="BH43" s="38"/>
      <c r="BI43" s="38"/>
    </row>
    <row r="44" spans="1:61" x14ac:dyDescent="0.25">
      <c r="A44" s="458"/>
      <c r="B44" s="458"/>
      <c r="C44" s="458"/>
      <c r="D44" s="458"/>
      <c r="E44" s="458"/>
      <c r="F44" s="458"/>
      <c r="G44" s="458"/>
      <c r="H44" s="458"/>
      <c r="L44" s="38"/>
      <c r="M44" s="38"/>
      <c r="N44" s="62"/>
      <c r="O44" s="62"/>
      <c r="P44" s="46"/>
      <c r="Q44" s="38"/>
      <c r="R44" s="38"/>
      <c r="S44" s="47"/>
    </row>
    <row r="45" spans="1:61" x14ac:dyDescent="0.25">
      <c r="A45" s="458"/>
      <c r="B45" s="458"/>
      <c r="C45" s="458"/>
      <c r="D45" s="458"/>
      <c r="E45" s="458"/>
      <c r="F45" s="458"/>
      <c r="G45" s="458"/>
      <c r="H45" s="458"/>
      <c r="L45" s="38"/>
      <c r="M45" s="38"/>
      <c r="N45" s="62"/>
      <c r="O45" s="62"/>
      <c r="P45" s="46"/>
      <c r="Q45" s="38"/>
      <c r="R45" s="38"/>
      <c r="S45" s="47"/>
    </row>
    <row r="46" spans="1:61" x14ac:dyDescent="0.25">
      <c r="A46" s="458"/>
      <c r="B46" s="458"/>
      <c r="C46" s="458"/>
      <c r="D46" s="458"/>
      <c r="E46" s="458"/>
      <c r="F46" s="458"/>
      <c r="G46" s="458"/>
      <c r="H46" s="458"/>
      <c r="L46" s="38"/>
      <c r="M46" s="38"/>
      <c r="N46" s="63"/>
      <c r="O46" s="63"/>
      <c r="P46" s="28"/>
      <c r="Q46" s="22"/>
      <c r="S46" s="23"/>
    </row>
    <row r="47" spans="1:61" x14ac:dyDescent="0.25">
      <c r="A47" s="458"/>
      <c r="B47" s="458"/>
      <c r="C47" s="458"/>
      <c r="D47" s="458"/>
      <c r="E47" s="458"/>
      <c r="F47" s="458"/>
      <c r="G47" s="458"/>
      <c r="H47" s="458"/>
      <c r="L47" s="38"/>
      <c r="M47" s="38"/>
      <c r="N47" s="63"/>
      <c r="O47" s="63"/>
      <c r="P47" s="28"/>
      <c r="Q47" s="22"/>
      <c r="S47" s="23"/>
    </row>
    <row r="48" spans="1:61" x14ac:dyDescent="0.25">
      <c r="A48" s="458"/>
      <c r="B48" s="458"/>
      <c r="C48" s="458"/>
      <c r="D48" s="458"/>
      <c r="E48" s="458"/>
      <c r="F48" s="458"/>
      <c r="G48" s="458"/>
      <c r="H48" s="458"/>
      <c r="L48" s="38"/>
      <c r="M48" s="38"/>
      <c r="N48" s="63"/>
      <c r="O48" s="63"/>
      <c r="P48" s="28"/>
      <c r="Q48" s="22"/>
      <c r="S48" s="23"/>
    </row>
    <row r="49" spans="1:19" x14ac:dyDescent="0.25">
      <c r="A49" s="458"/>
      <c r="B49" s="458"/>
      <c r="C49" s="458"/>
      <c r="D49" s="458"/>
      <c r="E49" s="458"/>
      <c r="F49" s="458"/>
      <c r="G49" s="458"/>
      <c r="H49" s="458"/>
      <c r="L49" s="38"/>
      <c r="M49" s="38"/>
      <c r="N49" s="63"/>
      <c r="O49" s="63"/>
      <c r="P49" s="28"/>
      <c r="Q49" s="22"/>
      <c r="S49" s="23"/>
    </row>
    <row r="50" spans="1:19" x14ac:dyDescent="0.25">
      <c r="A50" s="458"/>
      <c r="B50" s="458"/>
      <c r="C50" s="458"/>
      <c r="D50" s="458"/>
      <c r="E50" s="458"/>
      <c r="F50" s="458"/>
      <c r="G50" s="458"/>
      <c r="H50" s="458"/>
      <c r="L50" s="38"/>
      <c r="M50" s="38"/>
      <c r="N50" s="63"/>
      <c r="O50" s="63"/>
      <c r="P50" s="28"/>
      <c r="Q50" s="22"/>
      <c r="S50" s="23"/>
    </row>
    <row r="51" spans="1:19" x14ac:dyDescent="0.25">
      <c r="A51" s="458"/>
      <c r="B51" s="458"/>
      <c r="C51" s="458"/>
      <c r="D51" s="458"/>
      <c r="E51" s="458"/>
      <c r="F51" s="458"/>
      <c r="G51" s="458"/>
      <c r="H51" s="458"/>
      <c r="L51" s="38"/>
      <c r="M51" s="38"/>
      <c r="N51" s="63"/>
      <c r="O51" s="63"/>
      <c r="P51" s="28"/>
      <c r="Q51" s="22"/>
      <c r="S51" s="23"/>
    </row>
    <row r="52" spans="1:19" x14ac:dyDescent="0.25">
      <c r="A52" s="458"/>
      <c r="B52" s="458"/>
      <c r="C52" s="458"/>
      <c r="D52" s="458"/>
      <c r="E52" s="458"/>
      <c r="F52" s="458"/>
      <c r="G52" s="458"/>
      <c r="H52" s="458"/>
      <c r="L52" s="38"/>
      <c r="M52" s="38"/>
      <c r="N52" s="63"/>
      <c r="O52" s="63"/>
      <c r="P52" s="28"/>
      <c r="Q52" s="22"/>
      <c r="S52" s="23"/>
    </row>
    <row r="53" spans="1:19" x14ac:dyDescent="0.25">
      <c r="A53" s="458"/>
      <c r="B53" s="458"/>
      <c r="C53" s="458"/>
      <c r="D53" s="458"/>
      <c r="E53" s="458"/>
      <c r="F53" s="458"/>
      <c r="G53" s="458"/>
      <c r="H53" s="458"/>
      <c r="L53" s="38"/>
      <c r="M53" s="38"/>
      <c r="N53" s="63"/>
      <c r="O53" s="63"/>
      <c r="P53" s="28"/>
      <c r="Q53" s="22"/>
      <c r="S53" s="23"/>
    </row>
    <row r="54" spans="1:19" x14ac:dyDescent="0.25">
      <c r="A54" s="458"/>
      <c r="B54" s="458"/>
      <c r="C54" s="458"/>
      <c r="D54" s="458"/>
      <c r="E54" s="458"/>
      <c r="F54" s="458"/>
      <c r="G54" s="458"/>
      <c r="H54" s="458"/>
      <c r="L54" s="38"/>
      <c r="M54" s="38"/>
      <c r="N54" s="63"/>
      <c r="O54" s="63"/>
      <c r="P54" s="28"/>
      <c r="Q54" s="22"/>
      <c r="S54" s="23"/>
    </row>
    <row r="55" spans="1:19" x14ac:dyDescent="0.25">
      <c r="A55" s="458"/>
      <c r="B55" s="458"/>
      <c r="C55" s="458"/>
      <c r="D55" s="458"/>
      <c r="E55" s="458"/>
      <c r="F55" s="458"/>
      <c r="G55" s="458"/>
      <c r="H55" s="458"/>
      <c r="L55" s="38"/>
      <c r="M55" s="38"/>
      <c r="N55" s="63"/>
      <c r="O55" s="63"/>
      <c r="P55" s="28"/>
      <c r="Q55" s="22"/>
      <c r="S55" s="23"/>
    </row>
    <row r="56" spans="1:19" x14ac:dyDescent="0.25">
      <c r="A56" s="458"/>
      <c r="B56" s="458"/>
      <c r="C56" s="458"/>
      <c r="D56" s="458"/>
      <c r="E56" s="458"/>
      <c r="F56" s="458"/>
      <c r="G56" s="458"/>
      <c r="H56" s="458"/>
      <c r="L56" s="38"/>
      <c r="M56" s="38"/>
      <c r="N56" s="63"/>
      <c r="O56" s="63"/>
      <c r="P56" s="28"/>
      <c r="Q56" s="22"/>
      <c r="S56" s="23"/>
    </row>
    <row r="57" spans="1:19" x14ac:dyDescent="0.25">
      <c r="A57" s="458"/>
      <c r="B57" s="458"/>
      <c r="C57" s="458"/>
      <c r="D57" s="458"/>
      <c r="E57" s="458"/>
      <c r="F57" s="458"/>
      <c r="G57" s="458"/>
      <c r="H57" s="458"/>
      <c r="L57" s="38"/>
      <c r="M57" s="38"/>
      <c r="N57" s="63"/>
      <c r="O57" s="63"/>
      <c r="P57" s="28"/>
      <c r="Q57" s="22"/>
      <c r="S57" s="23"/>
    </row>
    <row r="58" spans="1:19" x14ac:dyDescent="0.25">
      <c r="A58" s="458"/>
      <c r="B58" s="458"/>
      <c r="C58" s="458"/>
      <c r="D58" s="458"/>
      <c r="E58" s="458"/>
      <c r="F58" s="458"/>
      <c r="G58" s="458"/>
      <c r="H58" s="458"/>
      <c r="L58" s="38"/>
      <c r="M58" s="38"/>
      <c r="N58" s="63"/>
      <c r="O58" s="63"/>
      <c r="P58" s="28"/>
      <c r="Q58" s="22"/>
      <c r="S58" s="23"/>
    </row>
    <row r="59" spans="1:19" x14ac:dyDescent="0.25">
      <c r="A59" s="458"/>
      <c r="B59" s="458"/>
      <c r="C59" s="458"/>
      <c r="D59" s="458"/>
      <c r="E59" s="458"/>
      <c r="F59" s="458"/>
      <c r="G59" s="458"/>
      <c r="H59" s="458"/>
      <c r="L59" s="38"/>
      <c r="M59" s="38"/>
      <c r="N59" s="63"/>
      <c r="O59" s="63"/>
      <c r="P59" s="28"/>
      <c r="Q59" s="22"/>
      <c r="S59" s="23"/>
    </row>
    <row r="60" spans="1:19" x14ac:dyDescent="0.25">
      <c r="A60" s="458"/>
      <c r="B60" s="458"/>
      <c r="C60" s="458"/>
      <c r="D60" s="458"/>
      <c r="E60" s="458"/>
      <c r="F60" s="458"/>
      <c r="G60" s="458"/>
      <c r="H60" s="458"/>
      <c r="L60" s="38"/>
      <c r="M60" s="38"/>
      <c r="N60" s="63"/>
      <c r="O60" s="63"/>
      <c r="P60" s="28"/>
      <c r="Q60" s="22"/>
      <c r="S60" s="23"/>
    </row>
    <row r="61" spans="1:19" x14ac:dyDescent="0.25">
      <c r="A61" s="458"/>
      <c r="B61" s="458"/>
      <c r="C61" s="458"/>
      <c r="D61" s="458"/>
      <c r="E61" s="458"/>
      <c r="F61" s="458"/>
      <c r="G61" s="458"/>
      <c r="H61" s="458"/>
      <c r="L61" s="38"/>
      <c r="M61" s="38"/>
      <c r="N61" s="63"/>
      <c r="O61" s="63"/>
      <c r="P61" s="28"/>
      <c r="Q61" s="22"/>
      <c r="S61" s="23"/>
    </row>
    <row r="62" spans="1:19" x14ac:dyDescent="0.25">
      <c r="A62" s="458"/>
      <c r="B62" s="458"/>
      <c r="C62" s="458"/>
      <c r="D62" s="458"/>
      <c r="E62" s="458"/>
      <c r="F62" s="458"/>
      <c r="G62" s="458"/>
      <c r="H62" s="458"/>
      <c r="L62" s="38"/>
      <c r="M62" s="38"/>
      <c r="N62" s="63"/>
      <c r="O62" s="63"/>
      <c r="P62" s="28"/>
      <c r="Q62" s="22"/>
      <c r="S62" s="23"/>
    </row>
    <row r="63" spans="1:19" x14ac:dyDescent="0.25">
      <c r="A63" s="458"/>
      <c r="B63" s="458"/>
      <c r="C63" s="458"/>
      <c r="D63" s="458"/>
      <c r="E63" s="458"/>
      <c r="F63" s="458"/>
      <c r="G63" s="458"/>
      <c r="H63" s="458"/>
      <c r="L63" s="38"/>
      <c r="M63" s="38"/>
      <c r="N63" s="22"/>
      <c r="O63" s="23"/>
      <c r="Q63" s="22"/>
      <c r="R63" s="38"/>
    </row>
    <row r="64" spans="1:19" x14ac:dyDescent="0.25">
      <c r="A64" s="458"/>
      <c r="B64" s="458"/>
      <c r="C64" s="458"/>
      <c r="D64" s="458"/>
      <c r="E64" s="458"/>
      <c r="F64" s="458"/>
      <c r="G64" s="458"/>
      <c r="H64" s="458"/>
      <c r="L64" s="38"/>
      <c r="M64" s="38"/>
      <c r="N64" s="22"/>
      <c r="O64" s="23"/>
      <c r="Q64" s="22"/>
      <c r="R64" s="38"/>
    </row>
    <row r="65" spans="1:18" x14ac:dyDescent="0.25">
      <c r="A65" s="458"/>
      <c r="B65" s="458"/>
      <c r="C65" s="458"/>
      <c r="D65" s="458"/>
      <c r="E65" s="458"/>
      <c r="F65" s="458"/>
      <c r="G65" s="458"/>
      <c r="H65" s="458"/>
      <c r="L65" s="38"/>
      <c r="M65" s="38"/>
      <c r="N65" s="22"/>
      <c r="O65" s="23"/>
      <c r="Q65" s="22"/>
      <c r="R65" s="38"/>
    </row>
    <row r="66" spans="1:18" x14ac:dyDescent="0.25">
      <c r="A66" s="458"/>
      <c r="B66" s="458"/>
      <c r="C66" s="458"/>
      <c r="D66" s="458"/>
      <c r="E66" s="458"/>
      <c r="F66" s="458"/>
      <c r="G66" s="458"/>
      <c r="H66" s="458"/>
      <c r="L66" s="38"/>
      <c r="M66" s="38"/>
      <c r="N66" s="22"/>
      <c r="O66" s="23"/>
      <c r="Q66" s="22"/>
      <c r="R66" s="38"/>
    </row>
    <row r="67" spans="1:18" x14ac:dyDescent="0.25">
      <c r="A67" s="458"/>
      <c r="B67" s="458"/>
      <c r="C67" s="458"/>
      <c r="D67" s="458"/>
      <c r="E67" s="458"/>
      <c r="F67" s="458"/>
      <c r="G67" s="458"/>
      <c r="H67" s="458"/>
      <c r="L67" s="38"/>
      <c r="M67" s="38"/>
      <c r="N67" s="22"/>
      <c r="O67" s="23"/>
      <c r="Q67" s="22"/>
      <c r="R67" s="38"/>
    </row>
    <row r="68" spans="1:18" x14ac:dyDescent="0.25">
      <c r="A68" s="458"/>
      <c r="B68" s="458"/>
      <c r="C68" s="458"/>
      <c r="D68" s="458"/>
      <c r="E68" s="458"/>
      <c r="F68" s="458"/>
      <c r="G68" s="458"/>
      <c r="H68" s="458"/>
      <c r="L68" s="38"/>
      <c r="M68" s="38"/>
      <c r="N68" s="22"/>
      <c r="O68" s="23"/>
      <c r="Q68" s="22"/>
      <c r="R68" s="38"/>
    </row>
    <row r="69" spans="1:18" x14ac:dyDescent="0.25">
      <c r="A69" s="458"/>
      <c r="B69" s="458"/>
      <c r="C69" s="458"/>
      <c r="D69" s="458"/>
      <c r="E69" s="458"/>
      <c r="F69" s="458"/>
      <c r="G69" s="458"/>
      <c r="H69" s="458"/>
      <c r="L69" s="38"/>
      <c r="M69" s="38"/>
      <c r="N69" s="22"/>
      <c r="O69" s="23"/>
      <c r="Q69" s="22"/>
      <c r="R69" s="38"/>
    </row>
    <row r="70" spans="1:18" x14ac:dyDescent="0.25">
      <c r="A70" s="458"/>
      <c r="B70" s="458"/>
      <c r="C70" s="458"/>
      <c r="D70" s="458"/>
      <c r="E70" s="458"/>
      <c r="F70" s="458"/>
      <c r="G70" s="458"/>
      <c r="H70" s="458"/>
      <c r="L70" s="38"/>
      <c r="M70" s="38"/>
      <c r="N70" s="22"/>
      <c r="O70" s="23"/>
      <c r="Q70" s="22"/>
      <c r="R70" s="38"/>
    </row>
    <row r="71" spans="1:18" x14ac:dyDescent="0.25">
      <c r="A71" s="458"/>
      <c r="B71" s="458"/>
      <c r="C71" s="458"/>
      <c r="D71" s="458"/>
      <c r="E71" s="458"/>
      <c r="F71" s="458"/>
      <c r="G71" s="458"/>
      <c r="H71" s="458"/>
      <c r="L71" s="38"/>
      <c r="M71" s="38"/>
      <c r="N71" s="22"/>
      <c r="O71" s="23"/>
      <c r="Q71" s="22"/>
      <c r="R71" s="38"/>
    </row>
    <row r="72" spans="1:18" x14ac:dyDescent="0.25">
      <c r="A72" s="458"/>
      <c r="B72" s="458"/>
      <c r="C72" s="458"/>
      <c r="D72" s="458"/>
      <c r="E72" s="458"/>
      <c r="F72" s="458"/>
      <c r="G72" s="458"/>
      <c r="H72" s="458"/>
      <c r="L72" s="38"/>
      <c r="M72" s="38"/>
      <c r="N72" s="22"/>
      <c r="O72" s="23"/>
      <c r="Q72" s="22"/>
      <c r="R72" s="38"/>
    </row>
    <row r="73" spans="1:18" x14ac:dyDescent="0.25">
      <c r="A73" s="458"/>
      <c r="B73" s="458"/>
      <c r="C73" s="458"/>
      <c r="D73" s="458"/>
      <c r="E73" s="458"/>
      <c r="F73" s="458"/>
      <c r="G73" s="458"/>
      <c r="H73" s="458"/>
      <c r="L73" s="38"/>
      <c r="M73" s="38"/>
      <c r="N73" s="22"/>
      <c r="O73" s="23"/>
      <c r="Q73" s="22"/>
      <c r="R73" s="38"/>
    </row>
    <row r="74" spans="1:18" x14ac:dyDescent="0.25">
      <c r="A74" s="458"/>
      <c r="B74" s="458"/>
      <c r="C74" s="458"/>
      <c r="D74" s="458"/>
      <c r="E74" s="458"/>
      <c r="F74" s="458"/>
      <c r="G74" s="458"/>
      <c r="H74" s="458"/>
      <c r="L74" s="38"/>
      <c r="M74" s="38"/>
      <c r="N74" s="22"/>
      <c r="O74" s="23"/>
      <c r="Q74" s="22"/>
      <c r="R74" s="38"/>
    </row>
    <row r="75" spans="1:18" x14ac:dyDescent="0.25">
      <c r="A75" s="458"/>
      <c r="B75" s="458"/>
      <c r="C75" s="458"/>
      <c r="D75" s="458"/>
      <c r="E75" s="458"/>
      <c r="F75" s="458"/>
      <c r="G75" s="458"/>
      <c r="H75" s="458"/>
      <c r="L75" s="38"/>
      <c r="M75" s="38"/>
      <c r="N75" s="22"/>
      <c r="O75" s="23"/>
      <c r="Q75" s="22"/>
      <c r="R75" s="38"/>
    </row>
    <row r="76" spans="1:18" x14ac:dyDescent="0.25">
      <c r="A76" s="458"/>
      <c r="B76" s="458"/>
      <c r="C76" s="458"/>
      <c r="D76" s="458"/>
      <c r="E76" s="458"/>
      <c r="F76" s="458"/>
      <c r="G76" s="458"/>
      <c r="H76" s="458"/>
      <c r="L76" s="38"/>
      <c r="M76" s="38"/>
      <c r="N76" s="22"/>
      <c r="O76" s="23"/>
      <c r="Q76" s="22"/>
      <c r="R76" s="38"/>
    </row>
    <row r="77" spans="1:18" x14ac:dyDescent="0.25">
      <c r="A77" s="458"/>
      <c r="B77" s="458"/>
      <c r="C77" s="458"/>
      <c r="D77" s="458"/>
      <c r="E77" s="458"/>
      <c r="F77" s="458"/>
      <c r="G77" s="458"/>
      <c r="H77" s="458"/>
      <c r="L77" s="38"/>
      <c r="M77" s="38"/>
      <c r="N77" s="22"/>
      <c r="O77" s="23"/>
      <c r="Q77" s="22"/>
      <c r="R77" s="38"/>
    </row>
    <row r="78" spans="1:18" x14ac:dyDescent="0.25">
      <c r="A78" s="458"/>
      <c r="B78" s="458"/>
      <c r="C78" s="458"/>
      <c r="D78" s="458"/>
      <c r="E78" s="458"/>
      <c r="F78" s="458"/>
      <c r="G78" s="458"/>
      <c r="H78" s="458"/>
      <c r="L78" s="38"/>
      <c r="M78" s="38"/>
      <c r="N78" s="22"/>
      <c r="O78" s="23"/>
      <c r="Q78" s="22"/>
      <c r="R78" s="38"/>
    </row>
    <row r="79" spans="1:18" x14ac:dyDescent="0.25">
      <c r="A79" s="458"/>
      <c r="B79" s="458"/>
      <c r="C79" s="458"/>
      <c r="D79" s="458"/>
      <c r="E79" s="458"/>
      <c r="F79" s="458"/>
      <c r="G79" s="458"/>
      <c r="H79" s="458"/>
      <c r="L79" s="38"/>
      <c r="M79" s="38"/>
      <c r="N79" s="22"/>
      <c r="O79" s="23"/>
      <c r="Q79" s="22"/>
      <c r="R79" s="38"/>
    </row>
    <row r="80" spans="1:18" x14ac:dyDescent="0.25">
      <c r="A80" s="458"/>
      <c r="B80" s="458"/>
      <c r="C80" s="458"/>
      <c r="D80" s="458"/>
      <c r="E80" s="458"/>
      <c r="F80" s="458"/>
      <c r="G80" s="458"/>
      <c r="H80" s="458"/>
      <c r="L80" s="38"/>
      <c r="M80" s="38"/>
      <c r="N80" s="22"/>
      <c r="O80" s="23"/>
      <c r="Q80" s="22"/>
      <c r="R80" s="38"/>
    </row>
    <row r="81" spans="1:18" x14ac:dyDescent="0.25">
      <c r="A81" s="458"/>
      <c r="B81" s="458"/>
      <c r="C81" s="458"/>
      <c r="D81" s="458"/>
      <c r="E81" s="458"/>
      <c r="F81" s="458"/>
      <c r="G81" s="458"/>
      <c r="H81" s="458"/>
      <c r="L81" s="38"/>
      <c r="M81" s="38"/>
      <c r="N81" s="22"/>
      <c r="O81" s="23"/>
      <c r="Q81" s="22"/>
      <c r="R81" s="38"/>
    </row>
    <row r="82" spans="1:18" x14ac:dyDescent="0.25">
      <c r="A82" s="458"/>
      <c r="B82" s="458"/>
      <c r="C82" s="458"/>
      <c r="D82" s="458"/>
      <c r="E82" s="458"/>
      <c r="F82" s="458"/>
      <c r="G82" s="458"/>
      <c r="H82" s="458"/>
      <c r="L82" s="38"/>
      <c r="M82" s="38"/>
      <c r="N82" s="22"/>
      <c r="O82" s="23"/>
      <c r="Q82" s="22"/>
      <c r="R82" s="38"/>
    </row>
    <row r="83" spans="1:18" x14ac:dyDescent="0.25">
      <c r="A83" s="458"/>
      <c r="B83" s="458"/>
      <c r="C83" s="458"/>
      <c r="D83" s="458"/>
      <c r="E83" s="458"/>
      <c r="F83" s="458"/>
      <c r="G83" s="458"/>
      <c r="H83" s="458"/>
      <c r="L83" s="38"/>
      <c r="M83" s="38"/>
      <c r="N83" s="22"/>
      <c r="O83" s="23"/>
      <c r="Q83" s="22"/>
      <c r="R83" s="38"/>
    </row>
    <row r="84" spans="1:18" x14ac:dyDescent="0.25">
      <c r="A84" s="458"/>
      <c r="B84" s="458"/>
      <c r="C84" s="458"/>
      <c r="D84" s="458"/>
      <c r="E84" s="458"/>
      <c r="F84" s="458"/>
      <c r="G84" s="458"/>
      <c r="H84" s="458"/>
      <c r="L84" s="38"/>
      <c r="M84" s="38"/>
      <c r="N84" s="22"/>
      <c r="O84" s="23"/>
      <c r="Q84" s="22"/>
      <c r="R84" s="38"/>
    </row>
    <row r="85" spans="1:18" x14ac:dyDescent="0.25">
      <c r="A85" s="458"/>
      <c r="B85" s="458"/>
      <c r="C85" s="458"/>
      <c r="D85" s="458"/>
      <c r="E85" s="458"/>
      <c r="F85" s="458"/>
      <c r="G85" s="458"/>
      <c r="H85" s="458"/>
      <c r="L85" s="38"/>
      <c r="M85" s="38"/>
      <c r="N85" s="22"/>
      <c r="O85" s="23"/>
      <c r="Q85" s="22"/>
      <c r="R85" s="38"/>
    </row>
    <row r="86" spans="1:18" x14ac:dyDescent="0.25">
      <c r="A86" s="458"/>
      <c r="B86" s="458"/>
      <c r="C86" s="458"/>
      <c r="D86" s="458"/>
      <c r="E86" s="458"/>
      <c r="F86" s="458"/>
      <c r="G86" s="458"/>
      <c r="H86" s="458"/>
      <c r="L86" s="38"/>
      <c r="M86" s="38"/>
      <c r="N86" s="22"/>
      <c r="O86" s="23"/>
      <c r="Q86" s="22"/>
      <c r="R86" s="38"/>
    </row>
    <row r="87" spans="1:18" x14ac:dyDescent="0.25">
      <c r="A87" s="458"/>
      <c r="B87" s="458"/>
      <c r="C87" s="458"/>
      <c r="D87" s="458"/>
      <c r="E87" s="458"/>
      <c r="F87" s="458"/>
      <c r="G87" s="458"/>
      <c r="H87" s="458"/>
      <c r="L87" s="38"/>
      <c r="M87" s="38"/>
      <c r="N87" s="22"/>
      <c r="O87" s="23"/>
      <c r="Q87" s="22"/>
      <c r="R87" s="38"/>
    </row>
    <row r="88" spans="1:18" x14ac:dyDescent="0.25">
      <c r="A88" s="458"/>
      <c r="B88" s="458"/>
      <c r="C88" s="458"/>
      <c r="D88" s="458"/>
      <c r="E88" s="458"/>
      <c r="F88" s="458"/>
      <c r="G88" s="458"/>
      <c r="H88" s="458"/>
      <c r="L88" s="38"/>
      <c r="M88" s="38"/>
      <c r="N88" s="22"/>
      <c r="O88" s="23"/>
      <c r="Q88" s="22"/>
      <c r="R88" s="38"/>
    </row>
    <row r="89" spans="1:18" x14ac:dyDescent="0.25">
      <c r="A89" s="458"/>
      <c r="B89" s="458"/>
      <c r="C89" s="458"/>
      <c r="D89" s="458"/>
      <c r="E89" s="458"/>
      <c r="F89" s="458"/>
      <c r="G89" s="458"/>
      <c r="H89" s="458"/>
      <c r="L89" s="38"/>
      <c r="M89" s="38"/>
      <c r="N89" s="22"/>
      <c r="O89" s="23"/>
      <c r="Q89" s="22"/>
      <c r="R89" s="38"/>
    </row>
    <row r="90" spans="1:18" x14ac:dyDescent="0.25">
      <c r="A90" s="458"/>
      <c r="B90" s="458"/>
      <c r="C90" s="458"/>
      <c r="D90" s="458"/>
      <c r="E90" s="458"/>
      <c r="F90" s="458"/>
      <c r="G90" s="458"/>
      <c r="H90" s="458"/>
      <c r="L90" s="38"/>
      <c r="M90" s="38"/>
      <c r="N90" s="22"/>
      <c r="O90" s="23"/>
      <c r="Q90" s="22"/>
      <c r="R90" s="38"/>
    </row>
    <row r="91" spans="1:18" x14ac:dyDescent="0.25">
      <c r="A91" s="458"/>
      <c r="B91" s="458"/>
      <c r="C91" s="458"/>
      <c r="D91" s="458"/>
      <c r="E91" s="458"/>
      <c r="F91" s="458"/>
      <c r="G91" s="458"/>
      <c r="H91" s="458"/>
      <c r="L91" s="38"/>
      <c r="M91" s="38"/>
      <c r="N91" s="22"/>
      <c r="O91" s="23"/>
      <c r="Q91" s="22"/>
      <c r="R91" s="38"/>
    </row>
    <row r="92" spans="1:18" x14ac:dyDescent="0.25">
      <c r="A92" s="458"/>
      <c r="B92" s="458"/>
      <c r="C92" s="458"/>
      <c r="D92" s="458"/>
      <c r="E92" s="458"/>
      <c r="F92" s="458"/>
      <c r="G92" s="458"/>
      <c r="H92" s="458"/>
      <c r="L92" s="38"/>
      <c r="M92" s="38"/>
      <c r="N92" s="22"/>
      <c r="O92" s="23"/>
      <c r="Q92" s="22"/>
      <c r="R92" s="38"/>
    </row>
    <row r="93" spans="1:18" x14ac:dyDescent="0.25">
      <c r="A93" s="458"/>
      <c r="B93" s="458"/>
      <c r="C93" s="458"/>
      <c r="D93" s="458"/>
      <c r="E93" s="458"/>
      <c r="F93" s="458"/>
      <c r="G93" s="458"/>
      <c r="H93" s="458"/>
      <c r="L93" s="38"/>
      <c r="M93" s="38"/>
      <c r="N93" s="22"/>
      <c r="O93" s="23"/>
      <c r="Q93" s="22"/>
      <c r="R93" s="38"/>
    </row>
    <row r="94" spans="1:18" x14ac:dyDescent="0.25">
      <c r="A94" s="458"/>
      <c r="B94" s="458"/>
      <c r="C94" s="458"/>
      <c r="D94" s="458"/>
      <c r="E94" s="458"/>
      <c r="F94" s="458"/>
      <c r="G94" s="458"/>
      <c r="H94" s="458"/>
      <c r="L94" s="38"/>
      <c r="M94" s="38"/>
      <c r="N94" s="22"/>
      <c r="O94" s="23"/>
      <c r="Q94" s="22"/>
      <c r="R94" s="38"/>
    </row>
    <row r="95" spans="1:18" x14ac:dyDescent="0.25">
      <c r="A95" s="458"/>
      <c r="B95" s="458"/>
      <c r="C95" s="458"/>
      <c r="D95" s="458"/>
      <c r="E95" s="458"/>
      <c r="F95" s="458"/>
      <c r="G95" s="458"/>
      <c r="H95" s="458"/>
      <c r="L95" s="38"/>
      <c r="M95" s="38"/>
      <c r="N95" s="22"/>
      <c r="O95" s="23"/>
      <c r="Q95" s="22"/>
      <c r="R95" s="38"/>
    </row>
    <row r="96" spans="1:18" x14ac:dyDescent="0.25">
      <c r="A96" s="458"/>
      <c r="B96" s="458"/>
      <c r="C96" s="458"/>
      <c r="D96" s="458"/>
      <c r="E96" s="458"/>
      <c r="F96" s="458"/>
      <c r="G96" s="458"/>
      <c r="H96" s="458"/>
      <c r="L96" s="38"/>
      <c r="M96" s="38"/>
      <c r="N96" s="22"/>
      <c r="O96" s="23"/>
      <c r="Q96" s="22"/>
      <c r="R96" s="38"/>
    </row>
    <row r="97" spans="1:18" x14ac:dyDescent="0.25">
      <c r="A97" s="458"/>
      <c r="B97" s="458"/>
      <c r="C97" s="458"/>
      <c r="D97" s="458"/>
      <c r="E97" s="458"/>
      <c r="F97" s="458"/>
      <c r="G97" s="458"/>
      <c r="H97" s="458"/>
      <c r="L97" s="38"/>
      <c r="M97" s="38"/>
      <c r="N97" s="22"/>
      <c r="O97" s="23"/>
      <c r="Q97" s="22"/>
      <c r="R97" s="38"/>
    </row>
    <row r="98" spans="1:18" x14ac:dyDescent="0.25">
      <c r="A98" s="458"/>
      <c r="B98" s="458"/>
      <c r="C98" s="458"/>
      <c r="D98" s="458"/>
      <c r="E98" s="458"/>
      <c r="F98" s="458"/>
      <c r="G98" s="458"/>
      <c r="H98" s="458"/>
      <c r="L98" s="38"/>
      <c r="M98" s="38"/>
      <c r="N98" s="22"/>
      <c r="O98" s="23"/>
      <c r="Q98" s="22"/>
      <c r="R98" s="38"/>
    </row>
    <row r="99" spans="1:18" x14ac:dyDescent="0.25">
      <c r="A99" s="458"/>
      <c r="B99" s="458"/>
      <c r="C99" s="458"/>
      <c r="D99" s="458"/>
      <c r="E99" s="458"/>
      <c r="F99" s="458"/>
      <c r="G99" s="458"/>
      <c r="H99" s="458"/>
      <c r="L99" s="38"/>
      <c r="M99" s="38"/>
      <c r="N99" s="22"/>
      <c r="O99" s="23"/>
      <c r="Q99" s="22"/>
      <c r="R99" s="38"/>
    </row>
    <row r="100" spans="1:18" x14ac:dyDescent="0.25">
      <c r="A100" s="458"/>
      <c r="B100" s="458"/>
      <c r="C100" s="458"/>
      <c r="D100" s="458"/>
      <c r="E100" s="458"/>
      <c r="F100" s="458"/>
      <c r="G100" s="458"/>
      <c r="H100" s="458"/>
      <c r="L100" s="38"/>
      <c r="M100" s="38"/>
      <c r="N100" s="22"/>
      <c r="O100" s="23"/>
      <c r="Q100" s="22"/>
      <c r="R100" s="38"/>
    </row>
    <row r="101" spans="1:18" x14ac:dyDescent="0.25">
      <c r="A101" s="458"/>
      <c r="B101" s="458"/>
      <c r="C101" s="458"/>
      <c r="D101" s="458"/>
      <c r="E101" s="458"/>
      <c r="F101" s="458"/>
      <c r="G101" s="458"/>
      <c r="H101" s="458"/>
      <c r="L101" s="38"/>
      <c r="M101" s="38"/>
      <c r="N101" s="22"/>
      <c r="O101" s="23"/>
      <c r="Q101" s="22"/>
      <c r="R101" s="38"/>
    </row>
    <row r="102" spans="1:18" x14ac:dyDescent="0.25">
      <c r="A102" s="458"/>
      <c r="B102" s="458"/>
      <c r="C102" s="458"/>
      <c r="D102" s="458"/>
      <c r="E102" s="458"/>
      <c r="F102" s="458"/>
      <c r="G102" s="458"/>
      <c r="H102" s="458"/>
      <c r="L102" s="38"/>
      <c r="M102" s="38"/>
      <c r="N102" s="22"/>
      <c r="O102" s="23"/>
      <c r="Q102" s="22"/>
      <c r="R102" s="38"/>
    </row>
    <row r="103" spans="1:18" x14ac:dyDescent="0.25">
      <c r="A103" s="458"/>
      <c r="B103" s="458"/>
      <c r="C103" s="458"/>
      <c r="D103" s="458"/>
      <c r="E103" s="458"/>
      <c r="F103" s="458"/>
      <c r="G103" s="458"/>
      <c r="H103" s="458"/>
      <c r="L103" s="38"/>
      <c r="M103" s="38"/>
      <c r="N103" s="22"/>
      <c r="O103" s="23"/>
      <c r="Q103" s="22"/>
      <c r="R103" s="38"/>
    </row>
    <row r="104" spans="1:18" x14ac:dyDescent="0.25">
      <c r="A104" s="458"/>
      <c r="B104" s="458"/>
      <c r="C104" s="458"/>
      <c r="D104" s="458"/>
      <c r="E104" s="458"/>
      <c r="F104" s="458"/>
      <c r="G104" s="458"/>
      <c r="H104" s="458"/>
      <c r="L104" s="38"/>
      <c r="M104" s="38"/>
      <c r="N104" s="22"/>
      <c r="O104" s="23"/>
      <c r="Q104" s="22"/>
      <c r="R104" s="38"/>
    </row>
    <row r="105" spans="1:18" x14ac:dyDescent="0.25">
      <c r="A105" s="458"/>
      <c r="B105" s="458"/>
      <c r="C105" s="458"/>
      <c r="D105" s="458"/>
      <c r="E105" s="458"/>
      <c r="F105" s="458"/>
      <c r="G105" s="458"/>
      <c r="H105" s="458"/>
      <c r="L105" s="38"/>
      <c r="M105" s="38"/>
      <c r="N105" s="22"/>
      <c r="O105" s="23"/>
      <c r="Q105" s="22"/>
      <c r="R105" s="38"/>
    </row>
    <row r="106" spans="1:18" x14ac:dyDescent="0.25">
      <c r="A106" s="458"/>
      <c r="B106" s="458"/>
      <c r="C106" s="458"/>
      <c r="D106" s="458"/>
      <c r="E106" s="458"/>
      <c r="F106" s="458"/>
      <c r="G106" s="458"/>
      <c r="H106" s="458"/>
      <c r="L106" s="38"/>
      <c r="M106" s="38"/>
      <c r="N106" s="22"/>
      <c r="O106" s="23"/>
      <c r="Q106" s="22"/>
      <c r="R106" s="38"/>
    </row>
    <row r="107" spans="1:18" x14ac:dyDescent="0.25">
      <c r="A107" s="458"/>
      <c r="B107" s="458"/>
      <c r="C107" s="458"/>
      <c r="D107" s="458"/>
      <c r="E107" s="458"/>
      <c r="F107" s="458"/>
      <c r="G107" s="458"/>
      <c r="H107" s="458"/>
      <c r="L107" s="38"/>
      <c r="M107" s="38"/>
      <c r="N107" s="22"/>
      <c r="O107" s="23"/>
      <c r="Q107" s="22"/>
      <c r="R107" s="38"/>
    </row>
    <row r="108" spans="1:18" x14ac:dyDescent="0.25">
      <c r="A108" s="458"/>
      <c r="B108" s="458"/>
      <c r="C108" s="458"/>
      <c r="D108" s="458"/>
      <c r="E108" s="458"/>
      <c r="F108" s="458"/>
      <c r="G108" s="458"/>
      <c r="H108" s="458"/>
      <c r="L108" s="38"/>
      <c r="M108" s="38"/>
      <c r="N108" s="22"/>
      <c r="O108" s="23"/>
      <c r="Q108" s="22"/>
      <c r="R108" s="38"/>
    </row>
    <row r="109" spans="1:18" x14ac:dyDescent="0.25">
      <c r="A109" s="458"/>
      <c r="B109" s="458"/>
      <c r="C109" s="458"/>
      <c r="D109" s="458"/>
      <c r="E109" s="458"/>
      <c r="F109" s="458"/>
      <c r="G109" s="458"/>
      <c r="H109" s="458"/>
      <c r="L109" s="38"/>
      <c r="M109" s="38"/>
      <c r="N109" s="22"/>
      <c r="O109" s="23"/>
      <c r="Q109" s="22"/>
      <c r="R109" s="38"/>
    </row>
    <row r="110" spans="1:18" x14ac:dyDescent="0.25">
      <c r="A110" s="458"/>
      <c r="B110" s="458"/>
      <c r="C110" s="458"/>
      <c r="D110" s="458"/>
      <c r="E110" s="458"/>
      <c r="F110" s="458"/>
      <c r="G110" s="458"/>
      <c r="H110" s="458"/>
      <c r="L110" s="38"/>
      <c r="M110" s="38"/>
      <c r="N110" s="22"/>
      <c r="O110" s="23"/>
      <c r="Q110" s="22"/>
      <c r="R110" s="38"/>
    </row>
    <row r="111" spans="1:18" x14ac:dyDescent="0.25">
      <c r="A111" s="458"/>
      <c r="B111" s="458"/>
      <c r="C111" s="458"/>
      <c r="D111" s="458"/>
      <c r="E111" s="458"/>
      <c r="F111" s="458"/>
      <c r="G111" s="458"/>
      <c r="H111" s="458"/>
      <c r="L111" s="38"/>
      <c r="M111" s="38"/>
      <c r="N111" s="22"/>
      <c r="O111" s="23"/>
      <c r="Q111" s="22"/>
      <c r="R111" s="38"/>
    </row>
    <row r="112" spans="1:18" x14ac:dyDescent="0.25">
      <c r="A112" s="458"/>
      <c r="B112" s="458"/>
      <c r="C112" s="458"/>
      <c r="D112" s="458"/>
      <c r="E112" s="458"/>
      <c r="F112" s="458"/>
      <c r="G112" s="458"/>
      <c r="H112" s="458"/>
      <c r="L112" s="38"/>
      <c r="M112" s="38"/>
      <c r="N112" s="22"/>
      <c r="O112" s="23"/>
      <c r="Q112" s="22"/>
      <c r="R112" s="38"/>
    </row>
    <row r="113" spans="1:18" x14ac:dyDescent="0.25">
      <c r="A113" s="458"/>
      <c r="B113" s="458"/>
      <c r="C113" s="458"/>
      <c r="D113" s="458"/>
      <c r="E113" s="458"/>
      <c r="F113" s="458"/>
      <c r="G113" s="458"/>
      <c r="H113" s="458"/>
      <c r="L113" s="38"/>
      <c r="M113" s="38"/>
      <c r="N113" s="22"/>
      <c r="O113" s="23"/>
      <c r="Q113" s="22"/>
      <c r="R113" s="38"/>
    </row>
    <row r="114" spans="1:18" x14ac:dyDescent="0.25">
      <c r="A114" s="458"/>
      <c r="B114" s="458"/>
      <c r="C114" s="458"/>
      <c r="D114" s="458"/>
      <c r="E114" s="458"/>
      <c r="F114" s="458"/>
      <c r="G114" s="458"/>
      <c r="H114" s="458"/>
      <c r="L114" s="38"/>
      <c r="M114" s="38"/>
      <c r="N114" s="22"/>
      <c r="O114" s="23"/>
      <c r="Q114" s="22"/>
      <c r="R114" s="38"/>
    </row>
    <row r="115" spans="1:18" x14ac:dyDescent="0.25">
      <c r="A115" s="458"/>
      <c r="B115" s="458"/>
      <c r="C115" s="458"/>
      <c r="D115" s="458"/>
      <c r="E115" s="458"/>
      <c r="F115" s="458"/>
      <c r="G115" s="458"/>
      <c r="H115" s="458"/>
      <c r="L115" s="38"/>
      <c r="M115" s="38"/>
      <c r="N115" s="22"/>
      <c r="O115" s="23"/>
      <c r="Q115" s="22"/>
      <c r="R115" s="38"/>
    </row>
    <row r="116" spans="1:18" x14ac:dyDescent="0.25">
      <c r="A116" s="458"/>
      <c r="B116" s="458"/>
      <c r="C116" s="458"/>
      <c r="D116" s="458"/>
      <c r="E116" s="458"/>
      <c r="F116" s="458"/>
      <c r="G116" s="458"/>
      <c r="H116" s="458"/>
      <c r="L116" s="38"/>
      <c r="M116" s="38"/>
      <c r="N116" s="22"/>
      <c r="O116" s="23"/>
      <c r="Q116" s="22"/>
      <c r="R116" s="38"/>
    </row>
    <row r="117" spans="1:18" x14ac:dyDescent="0.25">
      <c r="A117" s="458"/>
      <c r="B117" s="458"/>
      <c r="C117" s="458"/>
      <c r="D117" s="458"/>
      <c r="E117" s="458"/>
      <c r="F117" s="458"/>
      <c r="G117" s="458"/>
      <c r="H117" s="458"/>
      <c r="L117" s="38"/>
      <c r="M117" s="38"/>
      <c r="N117" s="22"/>
      <c r="O117" s="23"/>
      <c r="Q117" s="22"/>
      <c r="R117" s="38"/>
    </row>
    <row r="118" spans="1:18" x14ac:dyDescent="0.25">
      <c r="A118" s="458"/>
      <c r="B118" s="458"/>
      <c r="C118" s="458"/>
      <c r="D118" s="458"/>
      <c r="E118" s="458"/>
      <c r="F118" s="458"/>
      <c r="G118" s="458"/>
      <c r="H118" s="458"/>
      <c r="L118" s="38"/>
      <c r="M118" s="38"/>
      <c r="N118" s="22"/>
      <c r="O118" s="23"/>
      <c r="Q118" s="22"/>
      <c r="R118" s="38"/>
    </row>
    <row r="119" spans="1:18" x14ac:dyDescent="0.25">
      <c r="A119" s="458"/>
      <c r="B119" s="458"/>
      <c r="C119" s="458"/>
      <c r="D119" s="458"/>
      <c r="E119" s="458"/>
      <c r="F119" s="458"/>
      <c r="G119" s="458"/>
      <c r="H119" s="458"/>
      <c r="L119" s="38"/>
      <c r="M119" s="38"/>
      <c r="N119" s="22"/>
      <c r="O119" s="23"/>
      <c r="Q119" s="22"/>
      <c r="R119" s="38"/>
    </row>
    <row r="120" spans="1:18" x14ac:dyDescent="0.25">
      <c r="A120" s="458"/>
      <c r="B120" s="458"/>
      <c r="C120" s="458"/>
      <c r="D120" s="458"/>
      <c r="E120" s="458"/>
      <c r="F120" s="458"/>
      <c r="G120" s="458"/>
      <c r="H120" s="458"/>
      <c r="L120" s="38"/>
      <c r="M120" s="38"/>
      <c r="N120" s="22"/>
      <c r="O120" s="23"/>
      <c r="Q120" s="22"/>
      <c r="R120" s="38"/>
    </row>
    <row r="121" spans="1:18" x14ac:dyDescent="0.25">
      <c r="A121" s="458"/>
      <c r="B121" s="458"/>
      <c r="C121" s="458"/>
      <c r="D121" s="458"/>
      <c r="E121" s="458"/>
      <c r="F121" s="458"/>
      <c r="G121" s="458"/>
      <c r="H121" s="458"/>
      <c r="L121" s="38"/>
      <c r="M121" s="38"/>
      <c r="N121" s="22"/>
      <c r="O121" s="23"/>
      <c r="Q121" s="22"/>
      <c r="R121" s="38"/>
    </row>
    <row r="122" spans="1:18" x14ac:dyDescent="0.25">
      <c r="A122" s="458"/>
      <c r="B122" s="458"/>
      <c r="C122" s="458"/>
      <c r="D122" s="458"/>
      <c r="E122" s="458"/>
      <c r="F122" s="458"/>
      <c r="G122" s="458"/>
      <c r="H122" s="458"/>
      <c r="L122" s="38"/>
      <c r="M122" s="38"/>
      <c r="N122" s="22"/>
      <c r="O122" s="23"/>
      <c r="Q122" s="22"/>
      <c r="R122" s="38"/>
    </row>
    <row r="123" spans="1:18" x14ac:dyDescent="0.25">
      <c r="A123" s="458"/>
      <c r="B123" s="458"/>
      <c r="C123" s="458"/>
      <c r="D123" s="458"/>
      <c r="E123" s="458"/>
      <c r="F123" s="458"/>
      <c r="G123" s="458"/>
      <c r="H123" s="458"/>
      <c r="L123" s="38"/>
      <c r="M123" s="38"/>
      <c r="N123" s="22"/>
      <c r="O123" s="23"/>
      <c r="Q123" s="22"/>
      <c r="R123" s="38"/>
    </row>
    <row r="124" spans="1:18" x14ac:dyDescent="0.25">
      <c r="A124" s="458"/>
      <c r="B124" s="458"/>
      <c r="C124" s="458"/>
      <c r="D124" s="458"/>
      <c r="E124" s="458"/>
      <c r="F124" s="458"/>
      <c r="G124" s="458"/>
      <c r="H124" s="458"/>
      <c r="L124" s="38"/>
      <c r="M124" s="38"/>
      <c r="N124" s="22"/>
      <c r="O124" s="23"/>
      <c r="Q124" s="22"/>
      <c r="R124" s="38"/>
    </row>
    <row r="125" spans="1:18" x14ac:dyDescent="0.25">
      <c r="A125" s="458"/>
      <c r="B125" s="458"/>
      <c r="C125" s="458"/>
      <c r="D125" s="458"/>
      <c r="E125" s="458"/>
      <c r="F125" s="458"/>
      <c r="G125" s="458"/>
      <c r="H125" s="458"/>
      <c r="L125" s="38"/>
      <c r="M125" s="38"/>
      <c r="N125" s="22"/>
      <c r="O125" s="23"/>
      <c r="Q125" s="22"/>
      <c r="R125" s="38"/>
    </row>
    <row r="126" spans="1:18" x14ac:dyDescent="0.25">
      <c r="A126" s="458"/>
      <c r="B126" s="458"/>
      <c r="C126" s="458"/>
      <c r="D126" s="458"/>
      <c r="E126" s="458"/>
      <c r="F126" s="458"/>
      <c r="G126" s="458"/>
      <c r="H126" s="458"/>
      <c r="L126" s="38"/>
      <c r="M126" s="38"/>
      <c r="N126" s="22"/>
      <c r="O126" s="23"/>
      <c r="Q126" s="22"/>
      <c r="R126" s="38"/>
    </row>
    <row r="127" spans="1:18" x14ac:dyDescent="0.25">
      <c r="A127" s="458"/>
      <c r="B127" s="458"/>
      <c r="C127" s="458"/>
      <c r="D127" s="458"/>
      <c r="E127" s="458"/>
      <c r="F127" s="458"/>
      <c r="G127" s="458"/>
      <c r="H127" s="458"/>
      <c r="L127" s="38"/>
      <c r="M127" s="38"/>
      <c r="N127" s="22"/>
      <c r="O127" s="23"/>
      <c r="Q127" s="22"/>
      <c r="R127" s="38"/>
    </row>
    <row r="128" spans="1:18" x14ac:dyDescent="0.25">
      <c r="A128" s="458"/>
      <c r="B128" s="458"/>
      <c r="C128" s="458"/>
      <c r="D128" s="458"/>
      <c r="E128" s="458"/>
      <c r="F128" s="458"/>
      <c r="G128" s="458"/>
      <c r="H128" s="458"/>
      <c r="L128" s="38"/>
      <c r="M128" s="38"/>
      <c r="N128" s="22"/>
      <c r="O128" s="23"/>
      <c r="Q128" s="22"/>
      <c r="R128" s="38"/>
    </row>
    <row r="129" spans="1:18" x14ac:dyDescent="0.25">
      <c r="A129" s="458"/>
      <c r="B129" s="458"/>
      <c r="C129" s="458"/>
      <c r="D129" s="458"/>
      <c r="E129" s="458"/>
      <c r="F129" s="458"/>
      <c r="G129" s="458"/>
      <c r="H129" s="458"/>
      <c r="L129" s="38"/>
      <c r="M129" s="38"/>
      <c r="N129" s="22"/>
      <c r="O129" s="23"/>
      <c r="Q129" s="22"/>
      <c r="R129" s="38"/>
    </row>
    <row r="130" spans="1:18" x14ac:dyDescent="0.25">
      <c r="A130" s="458"/>
      <c r="B130" s="458"/>
      <c r="C130" s="458"/>
      <c r="D130" s="458"/>
      <c r="E130" s="458"/>
      <c r="F130" s="458"/>
      <c r="G130" s="458"/>
      <c r="H130" s="458"/>
      <c r="L130" s="38"/>
      <c r="M130" s="38"/>
      <c r="N130" s="22"/>
      <c r="O130" s="23"/>
      <c r="Q130" s="22"/>
      <c r="R130" s="38"/>
    </row>
    <row r="131" spans="1:18" x14ac:dyDescent="0.25">
      <c r="A131" s="458"/>
      <c r="B131" s="458"/>
      <c r="C131" s="458"/>
      <c r="D131" s="458"/>
      <c r="E131" s="458"/>
      <c r="F131" s="458"/>
      <c r="G131" s="458"/>
      <c r="H131" s="458"/>
      <c r="L131" s="38"/>
      <c r="M131" s="38"/>
      <c r="N131" s="22"/>
      <c r="O131" s="23"/>
      <c r="Q131" s="22"/>
      <c r="R131" s="38"/>
    </row>
    <row r="132" spans="1:18" x14ac:dyDescent="0.25">
      <c r="A132" s="458"/>
      <c r="B132" s="458"/>
      <c r="C132" s="458"/>
      <c r="D132" s="458"/>
      <c r="E132" s="458"/>
      <c r="F132" s="458"/>
      <c r="G132" s="458"/>
      <c r="H132" s="458"/>
      <c r="L132" s="38"/>
      <c r="M132" s="38"/>
      <c r="N132" s="22"/>
      <c r="O132" s="23"/>
      <c r="Q132" s="22"/>
      <c r="R132" s="38"/>
    </row>
    <row r="133" spans="1:18" x14ac:dyDescent="0.25">
      <c r="A133" s="458"/>
      <c r="B133" s="458"/>
      <c r="C133" s="458"/>
      <c r="D133" s="458"/>
      <c r="E133" s="458"/>
      <c r="F133" s="458"/>
      <c r="G133" s="458"/>
      <c r="H133" s="458"/>
      <c r="L133" s="38"/>
      <c r="M133" s="38"/>
      <c r="N133" s="22"/>
      <c r="O133" s="23"/>
      <c r="Q133" s="22"/>
      <c r="R133" s="38"/>
    </row>
    <row r="134" spans="1:18" x14ac:dyDescent="0.25">
      <c r="A134" s="458"/>
      <c r="B134" s="458"/>
      <c r="C134" s="458"/>
      <c r="D134" s="458"/>
      <c r="E134" s="458"/>
      <c r="F134" s="458"/>
      <c r="G134" s="458"/>
      <c r="H134" s="458"/>
      <c r="L134" s="38"/>
      <c r="M134" s="38"/>
      <c r="N134" s="22"/>
      <c r="O134" s="23"/>
      <c r="Q134" s="22"/>
      <c r="R134" s="38"/>
    </row>
    <row r="135" spans="1:18" x14ac:dyDescent="0.25">
      <c r="A135" s="458"/>
      <c r="B135" s="458"/>
      <c r="C135" s="458"/>
      <c r="D135" s="458"/>
      <c r="E135" s="458"/>
      <c r="F135" s="458"/>
      <c r="G135" s="458"/>
      <c r="H135" s="458"/>
      <c r="L135" s="38"/>
      <c r="M135" s="38"/>
      <c r="N135" s="22"/>
      <c r="O135" s="23"/>
      <c r="Q135" s="22"/>
      <c r="R135" s="38"/>
    </row>
    <row r="136" spans="1:18" x14ac:dyDescent="0.25">
      <c r="A136" s="458"/>
      <c r="B136" s="458"/>
      <c r="C136" s="458"/>
      <c r="D136" s="458"/>
      <c r="E136" s="458"/>
      <c r="F136" s="458"/>
      <c r="G136" s="458"/>
      <c r="H136" s="458"/>
      <c r="L136" s="38"/>
      <c r="M136" s="38"/>
      <c r="N136" s="22"/>
      <c r="O136" s="23"/>
      <c r="Q136" s="22"/>
      <c r="R136" s="38"/>
    </row>
    <row r="137" spans="1:18" x14ac:dyDescent="0.25">
      <c r="A137" s="458"/>
      <c r="B137" s="458"/>
      <c r="C137" s="458"/>
      <c r="D137" s="458"/>
      <c r="E137" s="458"/>
      <c r="F137" s="458"/>
      <c r="G137" s="458"/>
      <c r="H137" s="458"/>
      <c r="L137" s="38"/>
      <c r="M137" s="38"/>
      <c r="N137" s="22"/>
      <c r="O137" s="23"/>
      <c r="Q137" s="22"/>
      <c r="R137" s="38"/>
    </row>
    <row r="138" spans="1:18" x14ac:dyDescent="0.25">
      <c r="A138" s="458"/>
      <c r="B138" s="458"/>
      <c r="C138" s="458"/>
      <c r="D138" s="458"/>
      <c r="E138" s="458"/>
      <c r="F138" s="458"/>
      <c r="G138" s="458"/>
      <c r="H138" s="458"/>
      <c r="L138" s="38"/>
      <c r="M138" s="38"/>
      <c r="N138" s="22"/>
      <c r="O138" s="23"/>
      <c r="Q138" s="22"/>
      <c r="R138" s="38"/>
    </row>
    <row r="139" spans="1:18" x14ac:dyDescent="0.25">
      <c r="A139" s="458"/>
      <c r="B139" s="458"/>
      <c r="C139" s="458"/>
      <c r="D139" s="458"/>
      <c r="E139" s="458"/>
      <c r="F139" s="458"/>
      <c r="G139" s="458"/>
      <c r="H139" s="458"/>
      <c r="L139" s="38"/>
      <c r="M139" s="38"/>
      <c r="N139" s="22"/>
      <c r="O139" s="23"/>
      <c r="Q139" s="22"/>
      <c r="R139" s="38"/>
    </row>
    <row r="140" spans="1:18" x14ac:dyDescent="0.25">
      <c r="A140" s="458"/>
      <c r="B140" s="458"/>
      <c r="C140" s="458"/>
      <c r="D140" s="458"/>
      <c r="E140" s="458"/>
      <c r="F140" s="458"/>
      <c r="G140" s="458"/>
      <c r="H140" s="458"/>
      <c r="L140" s="38"/>
      <c r="M140" s="38"/>
      <c r="N140" s="22"/>
      <c r="O140" s="23"/>
      <c r="Q140" s="22"/>
      <c r="R140" s="38"/>
    </row>
    <row r="141" spans="1:18" x14ac:dyDescent="0.25">
      <c r="A141" s="458"/>
      <c r="B141" s="458"/>
      <c r="C141" s="458"/>
      <c r="D141" s="458"/>
      <c r="E141" s="458"/>
      <c r="F141" s="458"/>
      <c r="G141" s="458"/>
      <c r="H141" s="458"/>
      <c r="L141" s="38"/>
      <c r="M141" s="38"/>
      <c r="N141" s="22"/>
      <c r="O141" s="23"/>
      <c r="Q141" s="22"/>
      <c r="R141" s="38"/>
    </row>
    <row r="142" spans="1:18" x14ac:dyDescent="0.25">
      <c r="A142" s="458"/>
      <c r="B142" s="458"/>
      <c r="C142" s="458"/>
      <c r="D142" s="458"/>
      <c r="E142" s="458"/>
      <c r="F142" s="458"/>
      <c r="G142" s="458"/>
      <c r="H142" s="458"/>
      <c r="L142" s="38"/>
      <c r="M142" s="38"/>
      <c r="N142" s="22"/>
      <c r="O142" s="23"/>
      <c r="Q142" s="22"/>
      <c r="R142" s="38"/>
    </row>
    <row r="143" spans="1:18" x14ac:dyDescent="0.25">
      <c r="A143" s="458"/>
      <c r="B143" s="458"/>
      <c r="C143" s="458"/>
      <c r="D143" s="458"/>
      <c r="E143" s="458"/>
      <c r="F143" s="458"/>
      <c r="G143" s="458"/>
      <c r="H143" s="458"/>
      <c r="L143" s="38"/>
      <c r="M143" s="38"/>
      <c r="N143" s="22"/>
      <c r="O143" s="23"/>
      <c r="Q143" s="22"/>
      <c r="R143" s="38"/>
    </row>
    <row r="144" spans="1:18" x14ac:dyDescent="0.25">
      <c r="A144" s="458"/>
      <c r="B144" s="458"/>
      <c r="C144" s="458"/>
      <c r="D144" s="458"/>
      <c r="E144" s="458"/>
      <c r="F144" s="458"/>
      <c r="G144" s="458"/>
      <c r="H144" s="458"/>
      <c r="L144" s="38"/>
      <c r="M144" s="38"/>
      <c r="N144" s="22"/>
      <c r="O144" s="23"/>
      <c r="Q144" s="22"/>
      <c r="R144" s="38"/>
    </row>
    <row r="145" spans="1:18" x14ac:dyDescent="0.25">
      <c r="A145" s="458"/>
      <c r="B145" s="458"/>
      <c r="C145" s="458"/>
      <c r="D145" s="458"/>
      <c r="E145" s="458"/>
      <c r="F145" s="458"/>
      <c r="G145" s="458"/>
      <c r="H145" s="458"/>
      <c r="L145" s="38"/>
      <c r="M145" s="38"/>
      <c r="N145" s="22"/>
      <c r="O145" s="23"/>
      <c r="Q145" s="22"/>
      <c r="R145" s="38"/>
    </row>
    <row r="146" spans="1:18" x14ac:dyDescent="0.25">
      <c r="A146" s="458"/>
      <c r="B146" s="458"/>
      <c r="C146" s="458"/>
      <c r="D146" s="458"/>
      <c r="E146" s="458"/>
      <c r="F146" s="458"/>
      <c r="G146" s="458"/>
      <c r="H146" s="458"/>
      <c r="L146" s="38"/>
      <c r="M146" s="38"/>
      <c r="N146" s="22"/>
      <c r="O146" s="23"/>
      <c r="Q146" s="22"/>
      <c r="R146" s="38"/>
    </row>
    <row r="147" spans="1:18" x14ac:dyDescent="0.25">
      <c r="A147" s="458"/>
      <c r="B147" s="458"/>
      <c r="C147" s="458"/>
      <c r="D147" s="458"/>
      <c r="E147" s="458"/>
      <c r="F147" s="458"/>
      <c r="G147" s="458"/>
      <c r="H147" s="458"/>
      <c r="L147" s="38"/>
      <c r="M147" s="38"/>
      <c r="N147" s="22"/>
      <c r="O147" s="23"/>
      <c r="Q147" s="22"/>
      <c r="R147" s="38"/>
    </row>
    <row r="148" spans="1:18" x14ac:dyDescent="0.25">
      <c r="A148" s="458"/>
      <c r="B148" s="458"/>
      <c r="C148" s="458"/>
      <c r="D148" s="458"/>
      <c r="E148" s="458"/>
      <c r="F148" s="458"/>
      <c r="G148" s="458"/>
      <c r="H148" s="458"/>
      <c r="L148" s="38"/>
      <c r="M148" s="38"/>
      <c r="N148" s="22"/>
      <c r="O148" s="23"/>
      <c r="Q148" s="22"/>
      <c r="R148" s="38"/>
    </row>
    <row r="149" spans="1:18" x14ac:dyDescent="0.25">
      <c r="A149" s="458"/>
      <c r="B149" s="458"/>
      <c r="C149" s="458"/>
      <c r="D149" s="458"/>
      <c r="E149" s="458"/>
      <c r="F149" s="458"/>
      <c r="G149" s="458"/>
      <c r="H149" s="458"/>
      <c r="L149" s="38"/>
      <c r="M149" s="38"/>
      <c r="N149" s="22"/>
      <c r="O149" s="23"/>
      <c r="Q149" s="22"/>
      <c r="R149" s="38"/>
    </row>
    <row r="150" spans="1:18" x14ac:dyDescent="0.25">
      <c r="A150" s="458"/>
      <c r="B150" s="458"/>
      <c r="C150" s="458"/>
      <c r="D150" s="458"/>
      <c r="E150" s="458"/>
      <c r="F150" s="458"/>
      <c r="G150" s="458"/>
      <c r="H150" s="458"/>
      <c r="L150" s="38"/>
      <c r="M150" s="38"/>
      <c r="N150" s="22"/>
      <c r="O150" s="23"/>
      <c r="Q150" s="22"/>
      <c r="R150" s="38"/>
    </row>
    <row r="151" spans="1:18" x14ac:dyDescent="0.25">
      <c r="A151" s="458"/>
      <c r="B151" s="458"/>
      <c r="C151" s="458"/>
      <c r="D151" s="458"/>
      <c r="E151" s="458"/>
      <c r="F151" s="458"/>
      <c r="G151" s="458"/>
      <c r="H151" s="458"/>
      <c r="L151" s="38"/>
      <c r="M151" s="38"/>
      <c r="N151" s="22"/>
      <c r="O151" s="23"/>
      <c r="Q151" s="22"/>
      <c r="R151" s="38"/>
    </row>
    <row r="152" spans="1:18" x14ac:dyDescent="0.25">
      <c r="A152" s="458"/>
      <c r="B152" s="458"/>
      <c r="C152" s="458"/>
      <c r="D152" s="458"/>
      <c r="E152" s="458"/>
      <c r="F152" s="458"/>
      <c r="G152" s="458"/>
      <c r="H152" s="458"/>
      <c r="L152" s="38"/>
      <c r="M152" s="38"/>
      <c r="N152" s="22"/>
      <c r="O152" s="23"/>
      <c r="Q152" s="22"/>
      <c r="R152" s="38"/>
    </row>
    <row r="153" spans="1:18" x14ac:dyDescent="0.25">
      <c r="A153" s="458"/>
      <c r="B153" s="458"/>
      <c r="C153" s="458"/>
      <c r="D153" s="458"/>
      <c r="E153" s="458"/>
      <c r="F153" s="458"/>
      <c r="G153" s="458"/>
      <c r="H153" s="458"/>
      <c r="L153" s="38"/>
      <c r="M153" s="38"/>
      <c r="N153" s="22"/>
      <c r="O153" s="23"/>
      <c r="Q153" s="22"/>
      <c r="R153" s="38"/>
    </row>
    <row r="154" spans="1:18" x14ac:dyDescent="0.25">
      <c r="A154" s="458"/>
      <c r="B154" s="458"/>
      <c r="C154" s="458"/>
      <c r="D154" s="458"/>
      <c r="E154" s="458"/>
      <c r="F154" s="458"/>
      <c r="G154" s="458"/>
      <c r="H154" s="458"/>
      <c r="L154" s="38"/>
      <c r="M154" s="38"/>
      <c r="N154" s="22"/>
      <c r="O154" s="23"/>
      <c r="Q154" s="22"/>
      <c r="R154" s="38"/>
    </row>
    <row r="155" spans="1:18" x14ac:dyDescent="0.25">
      <c r="A155" s="458"/>
      <c r="B155" s="458"/>
      <c r="C155" s="458"/>
      <c r="D155" s="458"/>
      <c r="E155" s="458"/>
      <c r="F155" s="458"/>
      <c r="G155" s="458"/>
      <c r="H155" s="458"/>
      <c r="L155" s="38"/>
      <c r="M155" s="38"/>
      <c r="N155" s="22"/>
      <c r="O155" s="23"/>
      <c r="Q155" s="22"/>
      <c r="R155" s="38"/>
    </row>
    <row r="156" spans="1:18" x14ac:dyDescent="0.25">
      <c r="A156" s="458"/>
      <c r="B156" s="458"/>
      <c r="C156" s="458"/>
      <c r="D156" s="458"/>
      <c r="E156" s="458"/>
      <c r="F156" s="458"/>
      <c r="G156" s="458"/>
      <c r="H156" s="458"/>
      <c r="L156" s="38"/>
      <c r="M156" s="38"/>
      <c r="N156" s="22"/>
      <c r="O156" s="23"/>
      <c r="Q156" s="22"/>
      <c r="R156" s="38"/>
    </row>
    <row r="157" spans="1:18" x14ac:dyDescent="0.25">
      <c r="A157" s="458"/>
      <c r="B157" s="458"/>
      <c r="C157" s="458"/>
      <c r="D157" s="458"/>
      <c r="E157" s="458"/>
      <c r="F157" s="458"/>
      <c r="G157" s="458"/>
      <c r="H157" s="458"/>
      <c r="L157" s="38"/>
      <c r="M157" s="38"/>
      <c r="N157" s="22"/>
      <c r="O157" s="23"/>
      <c r="Q157" s="22"/>
      <c r="R157" s="38"/>
    </row>
    <row r="158" spans="1:18" x14ac:dyDescent="0.25">
      <c r="A158" s="458"/>
      <c r="B158" s="458"/>
      <c r="C158" s="458"/>
      <c r="D158" s="458"/>
      <c r="E158" s="458"/>
      <c r="F158" s="458"/>
      <c r="G158" s="458"/>
      <c r="H158" s="458"/>
      <c r="L158" s="38"/>
      <c r="M158" s="38"/>
      <c r="N158" s="22"/>
      <c r="O158" s="23"/>
      <c r="Q158" s="22"/>
      <c r="R158" s="38"/>
    </row>
    <row r="159" spans="1:18" x14ac:dyDescent="0.25">
      <c r="A159" s="458"/>
      <c r="B159" s="458"/>
      <c r="C159" s="458"/>
      <c r="D159" s="458"/>
      <c r="E159" s="458"/>
      <c r="F159" s="458"/>
      <c r="G159" s="458"/>
      <c r="H159" s="458"/>
      <c r="L159" s="38"/>
      <c r="M159" s="38"/>
      <c r="N159" s="22"/>
      <c r="O159" s="23"/>
      <c r="Q159" s="22"/>
      <c r="R159" s="38"/>
    </row>
    <row r="160" spans="1:18" x14ac:dyDescent="0.25">
      <c r="A160" s="458"/>
      <c r="B160" s="458"/>
      <c r="C160" s="458"/>
      <c r="D160" s="458"/>
      <c r="E160" s="458"/>
      <c r="F160" s="458"/>
      <c r="G160" s="458"/>
      <c r="H160" s="458"/>
      <c r="L160" s="38"/>
      <c r="M160" s="38"/>
      <c r="N160" s="22"/>
      <c r="O160" s="23"/>
      <c r="Q160" s="22"/>
      <c r="R160" s="38"/>
    </row>
    <row r="161" spans="1:18" x14ac:dyDescent="0.25">
      <c r="A161" s="458"/>
      <c r="B161" s="458"/>
      <c r="C161" s="458"/>
      <c r="D161" s="458"/>
      <c r="E161" s="458"/>
      <c r="F161" s="458"/>
      <c r="G161" s="458"/>
      <c r="H161" s="458"/>
      <c r="L161" s="38"/>
      <c r="M161" s="38"/>
      <c r="N161" s="22"/>
      <c r="O161" s="23"/>
      <c r="Q161" s="22"/>
      <c r="R161" s="38"/>
    </row>
    <row r="162" spans="1:18" x14ac:dyDescent="0.25">
      <c r="A162" s="458"/>
      <c r="B162" s="458"/>
      <c r="C162" s="458"/>
      <c r="D162" s="458"/>
      <c r="E162" s="458"/>
      <c r="F162" s="458"/>
      <c r="G162" s="458"/>
      <c r="H162" s="458"/>
      <c r="L162" s="38"/>
      <c r="M162" s="38"/>
      <c r="N162" s="22"/>
      <c r="O162" s="23"/>
      <c r="Q162" s="22"/>
      <c r="R162" s="38"/>
    </row>
    <row r="163" spans="1:18" x14ac:dyDescent="0.25">
      <c r="A163" s="458"/>
      <c r="B163" s="458"/>
      <c r="C163" s="458"/>
      <c r="D163" s="458"/>
      <c r="E163" s="458"/>
      <c r="F163" s="458"/>
      <c r="G163" s="458"/>
      <c r="H163" s="458"/>
      <c r="L163" s="38"/>
      <c r="M163" s="38"/>
      <c r="N163" s="22"/>
      <c r="O163" s="23"/>
      <c r="Q163" s="22"/>
      <c r="R163" s="38"/>
    </row>
    <row r="164" spans="1:18" x14ac:dyDescent="0.25">
      <c r="A164" s="458"/>
      <c r="B164" s="458"/>
      <c r="C164" s="458"/>
      <c r="D164" s="458"/>
      <c r="E164" s="458"/>
      <c r="F164" s="458"/>
      <c r="G164" s="458"/>
      <c r="H164" s="458"/>
      <c r="L164" s="38"/>
      <c r="M164" s="38"/>
      <c r="N164" s="22"/>
      <c r="O164" s="23"/>
      <c r="Q164" s="22"/>
      <c r="R164" s="38"/>
    </row>
    <row r="165" spans="1:18" x14ac:dyDescent="0.25">
      <c r="A165" s="458"/>
      <c r="B165" s="458"/>
      <c r="C165" s="458"/>
      <c r="D165" s="458"/>
      <c r="E165" s="458"/>
      <c r="F165" s="458"/>
      <c r="G165" s="458"/>
      <c r="H165" s="458"/>
      <c r="L165" s="38"/>
      <c r="M165" s="38"/>
      <c r="N165" s="22"/>
      <c r="O165" s="23"/>
      <c r="Q165" s="22"/>
      <c r="R165" s="38"/>
    </row>
    <row r="166" spans="1:18" x14ac:dyDescent="0.25">
      <c r="A166" s="458"/>
      <c r="B166" s="458"/>
      <c r="C166" s="458"/>
      <c r="D166" s="458"/>
      <c r="E166" s="458"/>
      <c r="F166" s="458"/>
      <c r="G166" s="458"/>
      <c r="H166" s="458"/>
      <c r="L166" s="38"/>
      <c r="M166" s="38"/>
      <c r="N166" s="22"/>
      <c r="O166" s="23"/>
      <c r="Q166" s="22"/>
      <c r="R166" s="38"/>
    </row>
    <row r="167" spans="1:18" x14ac:dyDescent="0.25">
      <c r="A167" s="458"/>
      <c r="B167" s="458"/>
      <c r="C167" s="458"/>
      <c r="D167" s="458"/>
      <c r="E167" s="458"/>
      <c r="F167" s="458"/>
      <c r="G167" s="458"/>
      <c r="H167" s="458"/>
      <c r="L167" s="38"/>
      <c r="M167" s="38"/>
      <c r="N167" s="22"/>
      <c r="O167" s="23"/>
      <c r="Q167" s="22"/>
      <c r="R167" s="38"/>
    </row>
    <row r="168" spans="1:18" x14ac:dyDescent="0.25">
      <c r="A168" s="458"/>
      <c r="B168" s="458"/>
      <c r="C168" s="458"/>
      <c r="D168" s="458"/>
      <c r="E168" s="458"/>
      <c r="F168" s="458"/>
      <c r="G168" s="458"/>
      <c r="H168" s="458"/>
      <c r="L168" s="38"/>
      <c r="M168" s="38"/>
      <c r="N168" s="22"/>
      <c r="O168" s="23"/>
      <c r="Q168" s="22"/>
      <c r="R168" s="38"/>
    </row>
    <row r="169" spans="1:18" x14ac:dyDescent="0.25">
      <c r="A169" s="458"/>
      <c r="B169" s="458"/>
      <c r="C169" s="458"/>
      <c r="D169" s="458"/>
      <c r="E169" s="458"/>
      <c r="F169" s="458"/>
      <c r="G169" s="458"/>
      <c r="H169" s="458"/>
      <c r="L169" s="38"/>
      <c r="M169" s="38"/>
      <c r="N169" s="22"/>
      <c r="O169" s="23"/>
      <c r="Q169" s="22"/>
      <c r="R169" s="38"/>
    </row>
    <row r="170" spans="1:18" x14ac:dyDescent="0.25">
      <c r="A170" s="458"/>
      <c r="B170" s="458"/>
      <c r="C170" s="458"/>
      <c r="D170" s="458"/>
      <c r="E170" s="458"/>
      <c r="F170" s="458"/>
      <c r="G170" s="458"/>
      <c r="H170" s="458"/>
      <c r="L170" s="38"/>
      <c r="M170" s="38"/>
      <c r="N170" s="22"/>
      <c r="O170" s="23"/>
      <c r="Q170" s="22"/>
      <c r="R170" s="38"/>
    </row>
    <row r="171" spans="1:18" x14ac:dyDescent="0.25">
      <c r="A171" s="458"/>
      <c r="B171" s="458"/>
      <c r="C171" s="458"/>
      <c r="D171" s="458"/>
      <c r="E171" s="458"/>
      <c r="F171" s="458"/>
      <c r="G171" s="458"/>
      <c r="H171" s="458"/>
      <c r="L171" s="38"/>
      <c r="M171" s="38"/>
      <c r="N171" s="22"/>
      <c r="O171" s="23"/>
      <c r="Q171" s="22"/>
      <c r="R171" s="38"/>
    </row>
    <row r="172" spans="1:18" x14ac:dyDescent="0.25">
      <c r="A172" s="458"/>
      <c r="B172" s="458"/>
      <c r="C172" s="458"/>
      <c r="D172" s="458"/>
      <c r="E172" s="458"/>
      <c r="F172" s="458"/>
      <c r="G172" s="458"/>
      <c r="H172" s="458"/>
      <c r="L172" s="38"/>
      <c r="M172" s="38"/>
      <c r="N172" s="22"/>
      <c r="O172" s="23"/>
      <c r="Q172" s="22"/>
      <c r="R172" s="38"/>
    </row>
    <row r="173" spans="1:18" x14ac:dyDescent="0.25">
      <c r="A173" s="458"/>
      <c r="B173" s="458"/>
      <c r="C173" s="458"/>
      <c r="D173" s="458"/>
      <c r="E173" s="458"/>
      <c r="F173" s="458"/>
      <c r="G173" s="458"/>
      <c r="H173" s="458"/>
      <c r="L173" s="38"/>
      <c r="M173" s="38"/>
      <c r="N173" s="22"/>
      <c r="O173" s="23"/>
      <c r="Q173" s="22"/>
      <c r="R173" s="38"/>
    </row>
    <row r="174" spans="1:18" x14ac:dyDescent="0.25">
      <c r="A174" s="458"/>
      <c r="B174" s="458"/>
      <c r="C174" s="458"/>
      <c r="D174" s="458"/>
      <c r="E174" s="458"/>
      <c r="F174" s="458"/>
      <c r="G174" s="458"/>
      <c r="H174" s="458"/>
      <c r="L174" s="38"/>
      <c r="M174" s="38"/>
      <c r="N174" s="22"/>
      <c r="O174" s="23"/>
      <c r="Q174" s="22"/>
      <c r="R174" s="38"/>
    </row>
    <row r="175" spans="1:18" x14ac:dyDescent="0.25">
      <c r="A175" s="458"/>
      <c r="B175" s="458"/>
      <c r="C175" s="458"/>
      <c r="D175" s="458"/>
      <c r="E175" s="458"/>
      <c r="F175" s="458"/>
      <c r="G175" s="458"/>
      <c r="H175" s="458"/>
      <c r="L175" s="38"/>
      <c r="M175" s="38"/>
      <c r="N175" s="22"/>
      <c r="O175" s="23"/>
      <c r="Q175" s="22"/>
      <c r="R175" s="38"/>
    </row>
    <row r="176" spans="1:18" x14ac:dyDescent="0.25">
      <c r="A176" s="458"/>
      <c r="B176" s="458"/>
      <c r="C176" s="458"/>
      <c r="D176" s="458"/>
      <c r="E176" s="458"/>
      <c r="F176" s="458"/>
      <c r="G176" s="458"/>
      <c r="H176" s="458"/>
      <c r="L176" s="38"/>
      <c r="M176" s="38"/>
      <c r="N176" s="22"/>
      <c r="O176" s="23"/>
      <c r="Q176" s="22"/>
      <c r="R176" s="38"/>
    </row>
    <row r="177" spans="1:18" x14ac:dyDescent="0.25">
      <c r="A177" s="458"/>
      <c r="B177" s="458"/>
      <c r="C177" s="458"/>
      <c r="D177" s="458"/>
      <c r="E177" s="458"/>
      <c r="F177" s="458"/>
      <c r="G177" s="458"/>
      <c r="H177" s="458"/>
      <c r="L177" s="38"/>
      <c r="M177" s="38"/>
      <c r="N177" s="22"/>
      <c r="O177" s="23"/>
      <c r="Q177" s="22"/>
      <c r="R177" s="38"/>
    </row>
    <row r="178" spans="1:18" x14ac:dyDescent="0.25">
      <c r="A178" s="458"/>
      <c r="B178" s="458"/>
      <c r="C178" s="458"/>
      <c r="D178" s="458"/>
      <c r="E178" s="458"/>
      <c r="F178" s="458"/>
      <c r="G178" s="458"/>
      <c r="H178" s="458"/>
      <c r="L178" s="38"/>
      <c r="M178" s="38"/>
      <c r="N178" s="22"/>
      <c r="O178" s="23"/>
      <c r="Q178" s="22"/>
      <c r="R178" s="38"/>
    </row>
    <row r="179" spans="1:18" x14ac:dyDescent="0.25">
      <c r="A179" s="458"/>
      <c r="B179" s="458"/>
      <c r="C179" s="458"/>
      <c r="D179" s="458"/>
      <c r="E179" s="458"/>
      <c r="F179" s="458"/>
      <c r="G179" s="458"/>
      <c r="H179" s="458"/>
      <c r="L179" s="38"/>
      <c r="M179" s="38"/>
      <c r="N179" s="22"/>
      <c r="O179" s="23"/>
      <c r="Q179" s="22"/>
      <c r="R179" s="38"/>
    </row>
    <row r="180" spans="1:18" x14ac:dyDescent="0.25">
      <c r="A180" s="458"/>
      <c r="B180" s="458"/>
      <c r="C180" s="458"/>
      <c r="D180" s="458"/>
      <c r="E180" s="458"/>
      <c r="F180" s="458"/>
      <c r="G180" s="458"/>
      <c r="H180" s="458"/>
      <c r="L180" s="38"/>
      <c r="M180" s="38"/>
      <c r="N180" s="22"/>
      <c r="O180" s="23"/>
      <c r="Q180" s="22"/>
      <c r="R180" s="38"/>
    </row>
    <row r="181" spans="1:18" x14ac:dyDescent="0.25">
      <c r="A181" s="458"/>
      <c r="B181" s="458"/>
      <c r="C181" s="458"/>
      <c r="D181" s="458"/>
      <c r="E181" s="458"/>
      <c r="F181" s="458"/>
      <c r="G181" s="458"/>
      <c r="H181" s="458"/>
      <c r="L181" s="38"/>
      <c r="M181" s="38"/>
      <c r="N181" s="22"/>
      <c r="O181" s="23"/>
      <c r="Q181" s="22"/>
      <c r="R181" s="38"/>
    </row>
    <row r="182" spans="1:18" x14ac:dyDescent="0.25">
      <c r="A182" s="458"/>
      <c r="B182" s="458"/>
      <c r="C182" s="458"/>
      <c r="D182" s="458"/>
      <c r="E182" s="458"/>
      <c r="F182" s="458"/>
      <c r="G182" s="458"/>
      <c r="H182" s="458"/>
      <c r="L182" s="38"/>
      <c r="M182" s="38"/>
      <c r="N182" s="22"/>
      <c r="O182" s="23"/>
      <c r="Q182" s="22"/>
      <c r="R182" s="38"/>
    </row>
    <row r="183" spans="1:18" x14ac:dyDescent="0.25">
      <c r="A183" s="458"/>
      <c r="B183" s="458"/>
      <c r="C183" s="458"/>
      <c r="D183" s="458"/>
      <c r="E183" s="458"/>
      <c r="F183" s="458"/>
      <c r="G183" s="458"/>
      <c r="H183" s="458"/>
      <c r="L183" s="38"/>
      <c r="M183" s="38"/>
      <c r="N183" s="22"/>
      <c r="O183" s="23"/>
      <c r="Q183" s="22"/>
      <c r="R183" s="38"/>
    </row>
    <row r="184" spans="1:18" x14ac:dyDescent="0.25">
      <c r="A184" s="458"/>
      <c r="B184" s="458"/>
      <c r="C184" s="458"/>
      <c r="D184" s="458"/>
      <c r="E184" s="458"/>
      <c r="F184" s="458"/>
      <c r="G184" s="458"/>
      <c r="H184" s="458"/>
      <c r="L184" s="38"/>
      <c r="M184" s="38"/>
      <c r="N184" s="22"/>
      <c r="O184" s="23"/>
      <c r="Q184" s="22"/>
      <c r="R184" s="38"/>
    </row>
    <row r="185" spans="1:18" x14ac:dyDescent="0.25">
      <c r="A185" s="458"/>
      <c r="B185" s="458"/>
      <c r="C185" s="458"/>
      <c r="D185" s="458"/>
      <c r="E185" s="458"/>
      <c r="F185" s="458"/>
      <c r="G185" s="458"/>
      <c r="H185" s="458"/>
      <c r="L185" s="38"/>
      <c r="M185" s="38"/>
      <c r="N185" s="22"/>
      <c r="O185" s="23"/>
      <c r="Q185" s="22"/>
      <c r="R185" s="38"/>
    </row>
    <row r="186" spans="1:18" x14ac:dyDescent="0.25">
      <c r="A186" s="458"/>
      <c r="B186" s="458"/>
      <c r="C186" s="458"/>
      <c r="D186" s="458"/>
      <c r="E186" s="458"/>
      <c r="F186" s="458"/>
      <c r="G186" s="458"/>
      <c r="H186" s="458"/>
      <c r="L186" s="38"/>
      <c r="M186" s="38"/>
      <c r="N186" s="22"/>
      <c r="O186" s="23"/>
      <c r="Q186" s="22"/>
      <c r="R186" s="38"/>
    </row>
    <row r="187" spans="1:18" x14ac:dyDescent="0.25">
      <c r="A187" s="458"/>
      <c r="B187" s="458"/>
      <c r="C187" s="458"/>
      <c r="D187" s="458"/>
      <c r="E187" s="458"/>
      <c r="F187" s="458"/>
      <c r="G187" s="458"/>
      <c r="H187" s="458"/>
      <c r="L187" s="38"/>
      <c r="M187" s="38"/>
      <c r="N187" s="22"/>
      <c r="O187" s="23"/>
      <c r="Q187" s="22"/>
      <c r="R187" s="38"/>
    </row>
    <row r="188" spans="1:18" x14ac:dyDescent="0.25">
      <c r="A188" s="458"/>
      <c r="B188" s="458"/>
      <c r="C188" s="458"/>
      <c r="D188" s="458"/>
      <c r="E188" s="458"/>
      <c r="F188" s="458"/>
      <c r="G188" s="458"/>
      <c r="H188" s="458"/>
      <c r="L188" s="38"/>
      <c r="M188" s="38"/>
      <c r="N188" s="22"/>
      <c r="O188" s="23"/>
      <c r="Q188" s="22"/>
      <c r="R188" s="38"/>
    </row>
    <row r="189" spans="1:18" x14ac:dyDescent="0.25">
      <c r="A189" s="458"/>
      <c r="B189" s="458"/>
      <c r="C189" s="458"/>
      <c r="D189" s="458"/>
      <c r="E189" s="458"/>
      <c r="F189" s="458"/>
      <c r="G189" s="458"/>
      <c r="H189" s="458"/>
      <c r="L189" s="38"/>
      <c r="M189" s="38"/>
      <c r="N189" s="22"/>
      <c r="O189" s="23"/>
      <c r="Q189" s="22"/>
      <c r="R189" s="38"/>
    </row>
    <row r="190" spans="1:18" x14ac:dyDescent="0.25">
      <c r="A190" s="458"/>
      <c r="B190" s="458"/>
      <c r="C190" s="458"/>
      <c r="D190" s="458"/>
      <c r="E190" s="458"/>
      <c r="F190" s="458"/>
      <c r="G190" s="458"/>
      <c r="H190" s="458"/>
      <c r="L190" s="38"/>
      <c r="M190" s="38"/>
      <c r="N190" s="22"/>
      <c r="O190" s="23"/>
      <c r="Q190" s="22"/>
      <c r="R190" s="38"/>
    </row>
    <row r="191" spans="1:18" x14ac:dyDescent="0.25">
      <c r="A191" s="458"/>
      <c r="B191" s="458"/>
      <c r="C191" s="458"/>
      <c r="D191" s="458"/>
      <c r="E191" s="458"/>
      <c r="F191" s="458"/>
      <c r="G191" s="458"/>
      <c r="H191" s="458"/>
      <c r="L191" s="38"/>
      <c r="M191" s="38"/>
      <c r="N191" s="22"/>
      <c r="O191" s="23"/>
      <c r="Q191" s="22"/>
      <c r="R191" s="38"/>
    </row>
    <row r="192" spans="1:18" x14ac:dyDescent="0.25">
      <c r="A192" s="458"/>
      <c r="B192" s="458"/>
      <c r="C192" s="458"/>
      <c r="D192" s="458"/>
      <c r="E192" s="458"/>
      <c r="F192" s="458"/>
      <c r="G192" s="458"/>
      <c r="H192" s="458"/>
      <c r="L192" s="38"/>
      <c r="M192" s="38"/>
      <c r="N192" s="22"/>
      <c r="O192" s="23"/>
      <c r="Q192" s="22"/>
      <c r="R192" s="38"/>
    </row>
    <row r="193" spans="1:18" x14ac:dyDescent="0.25">
      <c r="A193" s="458"/>
      <c r="B193" s="458"/>
      <c r="C193" s="458"/>
      <c r="D193" s="458"/>
      <c r="E193" s="458"/>
      <c r="F193" s="458"/>
      <c r="G193" s="458"/>
      <c r="H193" s="458"/>
      <c r="L193" s="38"/>
      <c r="M193" s="38"/>
      <c r="N193" s="22"/>
      <c r="O193" s="23"/>
      <c r="Q193" s="22"/>
      <c r="R193" s="38"/>
    </row>
    <row r="194" spans="1:18" x14ac:dyDescent="0.25">
      <c r="A194" s="458"/>
      <c r="B194" s="458"/>
      <c r="C194" s="458"/>
      <c r="D194" s="458"/>
      <c r="E194" s="458"/>
      <c r="F194" s="458"/>
      <c r="G194" s="458"/>
      <c r="H194" s="458"/>
      <c r="L194" s="38"/>
      <c r="M194" s="38"/>
      <c r="N194" s="22"/>
      <c r="O194" s="23"/>
      <c r="Q194" s="22"/>
      <c r="R194" s="38"/>
    </row>
    <row r="195" spans="1:18" x14ac:dyDescent="0.25">
      <c r="A195" s="458"/>
      <c r="B195" s="458"/>
      <c r="C195" s="458"/>
      <c r="D195" s="458"/>
      <c r="E195" s="458"/>
      <c r="F195" s="458"/>
      <c r="G195" s="458"/>
      <c r="H195" s="458"/>
      <c r="L195" s="38"/>
      <c r="M195" s="38"/>
      <c r="N195" s="22"/>
      <c r="O195" s="23"/>
      <c r="Q195" s="22"/>
      <c r="R195" s="38"/>
    </row>
    <row r="196" spans="1:18" x14ac:dyDescent="0.25">
      <c r="A196" s="458"/>
      <c r="B196" s="458"/>
      <c r="C196" s="458"/>
      <c r="D196" s="458"/>
      <c r="E196" s="458"/>
      <c r="F196" s="458"/>
      <c r="G196" s="458"/>
      <c r="H196" s="458"/>
      <c r="L196" s="38"/>
      <c r="M196" s="38"/>
      <c r="N196" s="22"/>
      <c r="O196" s="23"/>
      <c r="Q196" s="22"/>
      <c r="R196" s="38"/>
    </row>
    <row r="197" spans="1:18" x14ac:dyDescent="0.25">
      <c r="A197" s="458"/>
      <c r="B197" s="458"/>
      <c r="C197" s="458"/>
      <c r="D197" s="458"/>
      <c r="E197" s="458"/>
      <c r="F197" s="458"/>
      <c r="G197" s="458"/>
      <c r="H197" s="458"/>
      <c r="L197" s="38"/>
      <c r="M197" s="38"/>
      <c r="N197" s="22"/>
      <c r="O197" s="23"/>
      <c r="Q197" s="22"/>
      <c r="R197" s="38"/>
    </row>
    <row r="198" spans="1:18" x14ac:dyDescent="0.25">
      <c r="A198" s="458"/>
      <c r="B198" s="458"/>
      <c r="C198" s="458"/>
      <c r="D198" s="458"/>
      <c r="E198" s="458"/>
      <c r="F198" s="458"/>
      <c r="G198" s="458"/>
      <c r="H198" s="458"/>
      <c r="L198" s="38"/>
      <c r="M198" s="38"/>
      <c r="N198" s="22"/>
      <c r="O198" s="23"/>
      <c r="Q198" s="22"/>
      <c r="R198" s="38"/>
    </row>
    <row r="199" spans="1:18" x14ac:dyDescent="0.25">
      <c r="A199" s="458"/>
      <c r="B199" s="458"/>
      <c r="C199" s="458"/>
      <c r="D199" s="458"/>
      <c r="E199" s="458"/>
      <c r="F199" s="458"/>
      <c r="G199" s="458"/>
      <c r="H199" s="458"/>
      <c r="L199" s="38"/>
      <c r="M199" s="38"/>
      <c r="N199" s="22"/>
      <c r="O199" s="23"/>
      <c r="Q199" s="22"/>
      <c r="R199" s="38"/>
    </row>
    <row r="200" spans="1:18" x14ac:dyDescent="0.25">
      <c r="A200" s="458"/>
      <c r="B200" s="458"/>
      <c r="C200" s="458"/>
      <c r="D200" s="458"/>
      <c r="E200" s="458"/>
      <c r="F200" s="458"/>
      <c r="G200" s="458"/>
      <c r="H200" s="458"/>
      <c r="L200" s="38"/>
      <c r="M200" s="38"/>
      <c r="N200" s="22"/>
      <c r="O200" s="23"/>
      <c r="Q200" s="22"/>
      <c r="R200" s="38"/>
    </row>
    <row r="201" spans="1:18" x14ac:dyDescent="0.25">
      <c r="A201" s="458"/>
      <c r="B201" s="458"/>
      <c r="C201" s="458"/>
      <c r="D201" s="458"/>
      <c r="E201" s="458"/>
      <c r="F201" s="458"/>
      <c r="G201" s="458"/>
      <c r="H201" s="458"/>
      <c r="L201" s="38"/>
      <c r="M201" s="38"/>
      <c r="N201" s="22"/>
      <c r="O201" s="23"/>
      <c r="Q201" s="22"/>
      <c r="R201" s="38"/>
    </row>
    <row r="202" spans="1:18" x14ac:dyDescent="0.25">
      <c r="A202" s="458"/>
      <c r="B202" s="458"/>
      <c r="C202" s="458"/>
      <c r="D202" s="458"/>
      <c r="E202" s="458"/>
      <c r="F202" s="458"/>
      <c r="G202" s="458"/>
      <c r="H202" s="458"/>
      <c r="L202" s="38"/>
      <c r="M202" s="38"/>
      <c r="N202" s="22"/>
      <c r="O202" s="23"/>
      <c r="Q202" s="22"/>
      <c r="R202" s="38"/>
    </row>
    <row r="203" spans="1:18" x14ac:dyDescent="0.25">
      <c r="A203" s="458"/>
      <c r="B203" s="458"/>
      <c r="C203" s="458"/>
      <c r="D203" s="458"/>
      <c r="E203" s="458"/>
      <c r="F203" s="458"/>
      <c r="G203" s="458"/>
      <c r="H203" s="458"/>
      <c r="L203" s="38"/>
      <c r="M203" s="38"/>
      <c r="N203" s="22"/>
      <c r="O203" s="23"/>
      <c r="Q203" s="22"/>
      <c r="R203" s="38"/>
    </row>
    <row r="204" spans="1:18" x14ac:dyDescent="0.25">
      <c r="A204" s="458"/>
      <c r="B204" s="458"/>
      <c r="C204" s="458"/>
      <c r="D204" s="458"/>
      <c r="E204" s="458"/>
      <c r="F204" s="458"/>
      <c r="G204" s="458"/>
      <c r="H204" s="458"/>
      <c r="L204" s="38"/>
      <c r="M204" s="38"/>
      <c r="N204" s="22"/>
      <c r="O204" s="23"/>
      <c r="Q204" s="22"/>
      <c r="R204" s="38"/>
    </row>
    <row r="205" spans="1:18" x14ac:dyDescent="0.25">
      <c r="A205" s="458"/>
      <c r="B205" s="458"/>
      <c r="C205" s="458"/>
      <c r="D205" s="458"/>
      <c r="E205" s="458"/>
      <c r="F205" s="458"/>
      <c r="G205" s="458"/>
      <c r="H205" s="458"/>
      <c r="L205" s="38"/>
      <c r="M205" s="38"/>
      <c r="N205" s="22"/>
      <c r="O205" s="23"/>
      <c r="Q205" s="22"/>
      <c r="R205" s="38"/>
    </row>
    <row r="206" spans="1:18" x14ac:dyDescent="0.25">
      <c r="A206" s="458"/>
      <c r="B206" s="458"/>
      <c r="C206" s="458"/>
      <c r="D206" s="458"/>
      <c r="E206" s="458"/>
      <c r="F206" s="458"/>
      <c r="G206" s="458"/>
      <c r="H206" s="458"/>
      <c r="L206" s="38"/>
      <c r="M206" s="38"/>
      <c r="N206" s="22"/>
      <c r="O206" s="23"/>
      <c r="Q206" s="22"/>
      <c r="R206" s="38"/>
    </row>
    <row r="207" spans="1:18" x14ac:dyDescent="0.25">
      <c r="A207" s="458"/>
      <c r="B207" s="458"/>
      <c r="C207" s="458"/>
      <c r="D207" s="458"/>
      <c r="E207" s="458"/>
      <c r="F207" s="458"/>
      <c r="G207" s="458"/>
      <c r="H207" s="458"/>
      <c r="L207" s="38"/>
      <c r="M207" s="38"/>
      <c r="N207" s="22"/>
      <c r="O207" s="23"/>
      <c r="Q207" s="22"/>
      <c r="R207" s="38"/>
    </row>
    <row r="208" spans="1:18" x14ac:dyDescent="0.25">
      <c r="A208" s="458"/>
      <c r="B208" s="458"/>
      <c r="C208" s="458"/>
      <c r="D208" s="458"/>
      <c r="E208" s="458"/>
      <c r="F208" s="458"/>
      <c r="G208" s="458"/>
      <c r="H208" s="458"/>
      <c r="L208" s="38"/>
      <c r="M208" s="38"/>
      <c r="N208" s="22"/>
      <c r="O208" s="23"/>
      <c r="Q208" s="22"/>
      <c r="R208" s="38"/>
    </row>
    <row r="209" spans="1:18" x14ac:dyDescent="0.25">
      <c r="A209" s="458"/>
      <c r="B209" s="458"/>
      <c r="C209" s="458"/>
      <c r="D209" s="458"/>
      <c r="E209" s="458"/>
      <c r="F209" s="458"/>
      <c r="G209" s="458"/>
      <c r="H209" s="458"/>
      <c r="L209" s="38"/>
      <c r="M209" s="38"/>
      <c r="N209" s="22"/>
      <c r="O209" s="23"/>
      <c r="Q209" s="22"/>
      <c r="R209" s="38"/>
    </row>
    <row r="210" spans="1:18" x14ac:dyDescent="0.25">
      <c r="A210" s="458"/>
      <c r="B210" s="458"/>
      <c r="C210" s="458"/>
      <c r="D210" s="458"/>
      <c r="E210" s="458"/>
      <c r="F210" s="458"/>
      <c r="G210" s="458"/>
      <c r="H210" s="458"/>
      <c r="L210" s="38"/>
      <c r="M210" s="38"/>
      <c r="N210" s="22"/>
      <c r="O210" s="23"/>
      <c r="Q210" s="22"/>
      <c r="R210" s="38"/>
    </row>
    <row r="211" spans="1:18" x14ac:dyDescent="0.25">
      <c r="A211" s="458"/>
      <c r="B211" s="458"/>
      <c r="C211" s="458"/>
      <c r="D211" s="458"/>
      <c r="E211" s="458"/>
      <c r="F211" s="458"/>
      <c r="G211" s="458"/>
      <c r="H211" s="458"/>
      <c r="L211" s="38"/>
      <c r="M211" s="38"/>
      <c r="N211" s="22"/>
      <c r="O211" s="23"/>
      <c r="Q211" s="22"/>
      <c r="R211" s="38"/>
    </row>
    <row r="212" spans="1:18" x14ac:dyDescent="0.25">
      <c r="A212" s="458"/>
      <c r="B212" s="458"/>
      <c r="C212" s="458"/>
      <c r="D212" s="458"/>
      <c r="E212" s="458"/>
      <c r="F212" s="458"/>
      <c r="G212" s="458"/>
      <c r="H212" s="458"/>
      <c r="L212" s="38"/>
      <c r="M212" s="38"/>
      <c r="N212" s="22"/>
      <c r="O212" s="23"/>
      <c r="Q212" s="22"/>
      <c r="R212" s="38"/>
    </row>
    <row r="213" spans="1:18" x14ac:dyDescent="0.25">
      <c r="A213" s="458"/>
      <c r="B213" s="458"/>
      <c r="C213" s="458"/>
      <c r="D213" s="458"/>
      <c r="E213" s="458"/>
      <c r="F213" s="458"/>
      <c r="G213" s="458"/>
      <c r="H213" s="458"/>
      <c r="L213" s="38"/>
      <c r="M213" s="38"/>
      <c r="N213" s="22"/>
      <c r="O213" s="23"/>
      <c r="Q213" s="22"/>
      <c r="R213" s="38"/>
    </row>
    <row r="214" spans="1:18" x14ac:dyDescent="0.25">
      <c r="A214" s="458"/>
      <c r="B214" s="458"/>
      <c r="C214" s="458"/>
      <c r="D214" s="458"/>
      <c r="E214" s="458"/>
      <c r="F214" s="458"/>
      <c r="G214" s="458"/>
      <c r="H214" s="458"/>
      <c r="L214" s="38"/>
      <c r="M214" s="38"/>
      <c r="N214" s="22"/>
      <c r="O214" s="23"/>
      <c r="Q214" s="22"/>
      <c r="R214" s="38"/>
    </row>
    <row r="215" spans="1:18" x14ac:dyDescent="0.25">
      <c r="A215" s="458"/>
      <c r="B215" s="458"/>
      <c r="C215" s="458"/>
      <c r="D215" s="458"/>
      <c r="E215" s="458"/>
      <c r="F215" s="458"/>
      <c r="G215" s="458"/>
      <c r="H215" s="458"/>
      <c r="L215" s="38"/>
      <c r="M215" s="38"/>
      <c r="N215" s="22"/>
      <c r="O215" s="23"/>
      <c r="Q215" s="22"/>
      <c r="R215" s="38"/>
    </row>
    <row r="216" spans="1:18" x14ac:dyDescent="0.25">
      <c r="A216" s="458"/>
      <c r="B216" s="458"/>
      <c r="C216" s="458"/>
      <c r="D216" s="458"/>
      <c r="E216" s="458"/>
      <c r="F216" s="458"/>
      <c r="G216" s="458"/>
      <c r="H216" s="458"/>
      <c r="L216" s="38"/>
      <c r="M216" s="38"/>
      <c r="N216" s="22"/>
      <c r="O216" s="23"/>
      <c r="Q216" s="22"/>
      <c r="R216" s="38"/>
    </row>
    <row r="217" spans="1:18" x14ac:dyDescent="0.25">
      <c r="A217" s="458"/>
      <c r="B217" s="458"/>
      <c r="C217" s="458"/>
      <c r="D217" s="458"/>
      <c r="E217" s="458"/>
      <c r="F217" s="458"/>
      <c r="G217" s="458"/>
      <c r="H217" s="458"/>
      <c r="L217" s="38"/>
      <c r="M217" s="38"/>
      <c r="N217" s="22"/>
      <c r="O217" s="23"/>
      <c r="Q217" s="22"/>
      <c r="R217" s="38"/>
    </row>
    <row r="218" spans="1:18" x14ac:dyDescent="0.25">
      <c r="A218" s="458"/>
      <c r="B218" s="458"/>
      <c r="C218" s="458"/>
      <c r="D218" s="458"/>
      <c r="E218" s="458"/>
      <c r="F218" s="458"/>
      <c r="G218" s="458"/>
      <c r="H218" s="458"/>
      <c r="L218" s="38"/>
      <c r="M218" s="38"/>
      <c r="N218" s="22"/>
      <c r="O218" s="23"/>
      <c r="Q218" s="22"/>
      <c r="R218" s="38"/>
    </row>
    <row r="219" spans="1:18" x14ac:dyDescent="0.25">
      <c r="A219" s="458"/>
      <c r="B219" s="458"/>
      <c r="C219" s="458"/>
      <c r="D219" s="458"/>
      <c r="E219" s="458"/>
      <c r="F219" s="458"/>
      <c r="G219" s="458"/>
      <c r="H219" s="458"/>
      <c r="L219" s="38"/>
      <c r="M219" s="38"/>
      <c r="N219" s="22"/>
      <c r="O219" s="23"/>
      <c r="Q219" s="22"/>
      <c r="R219" s="38"/>
    </row>
    <row r="220" spans="1:18" x14ac:dyDescent="0.25">
      <c r="A220" s="458"/>
      <c r="B220" s="458"/>
      <c r="C220" s="458"/>
      <c r="D220" s="458"/>
      <c r="E220" s="458"/>
      <c r="F220" s="458"/>
      <c r="G220" s="458"/>
      <c r="H220" s="458"/>
      <c r="L220" s="38"/>
      <c r="M220" s="38"/>
      <c r="N220" s="22"/>
      <c r="O220" s="23"/>
      <c r="Q220" s="22"/>
      <c r="R220" s="38"/>
    </row>
    <row r="221" spans="1:18" x14ac:dyDescent="0.25">
      <c r="A221" s="458"/>
      <c r="B221" s="458"/>
      <c r="C221" s="458"/>
      <c r="D221" s="467"/>
      <c r="E221" s="467"/>
      <c r="F221" s="461"/>
      <c r="I221" s="23"/>
      <c r="L221" s="38"/>
      <c r="M221" s="38"/>
      <c r="N221" s="38"/>
      <c r="O221" s="38"/>
      <c r="P221" s="38"/>
      <c r="Q221" s="38"/>
    </row>
    <row r="222" spans="1:18" x14ac:dyDescent="0.25">
      <c r="A222" s="458"/>
      <c r="B222" s="458"/>
      <c r="C222" s="458"/>
      <c r="D222" s="467"/>
      <c r="E222" s="467"/>
      <c r="F222" s="461"/>
      <c r="I222" s="23"/>
      <c r="L222" s="38"/>
      <c r="M222" s="38"/>
      <c r="N222" s="38"/>
      <c r="O222" s="38"/>
      <c r="P222" s="38"/>
      <c r="Q222" s="38"/>
    </row>
    <row r="223" spans="1:18" x14ac:dyDescent="0.25">
      <c r="A223" s="458"/>
      <c r="B223" s="458"/>
      <c r="C223" s="458"/>
      <c r="D223" s="467"/>
      <c r="E223" s="467"/>
      <c r="F223" s="461"/>
      <c r="I223" s="23"/>
      <c r="L223" s="38"/>
      <c r="M223" s="38"/>
      <c r="N223" s="38"/>
      <c r="O223" s="38"/>
      <c r="P223" s="38"/>
      <c r="Q223" s="38"/>
    </row>
    <row r="224" spans="1:18" x14ac:dyDescent="0.25">
      <c r="A224" s="458"/>
      <c r="B224" s="458"/>
      <c r="C224" s="458"/>
      <c r="D224" s="467"/>
      <c r="E224" s="467"/>
      <c r="F224" s="461"/>
      <c r="I224" s="23"/>
      <c r="L224" s="38"/>
      <c r="M224" s="38"/>
      <c r="N224" s="38"/>
      <c r="O224" s="38"/>
      <c r="P224" s="38"/>
      <c r="Q224" s="38"/>
    </row>
    <row r="225" spans="1:17" x14ac:dyDescent="0.25">
      <c r="A225" s="458"/>
      <c r="B225" s="458"/>
      <c r="C225" s="458"/>
      <c r="D225" s="467"/>
      <c r="E225" s="467"/>
      <c r="F225" s="461"/>
      <c r="I225" s="23"/>
      <c r="J225" s="22"/>
      <c r="K225" s="22"/>
      <c r="L225" s="38"/>
      <c r="M225" s="38"/>
      <c r="N225" s="38"/>
      <c r="O225" s="38"/>
      <c r="P225" s="38"/>
      <c r="Q225" s="38"/>
    </row>
    <row r="226" spans="1:17" x14ac:dyDescent="0.25">
      <c r="A226" s="458"/>
      <c r="B226" s="458"/>
      <c r="C226" s="458"/>
      <c r="D226" s="467"/>
      <c r="E226" s="467"/>
      <c r="F226" s="461"/>
      <c r="I226" s="23"/>
      <c r="J226" s="22"/>
      <c r="K226" s="22"/>
      <c r="L226" s="38"/>
      <c r="M226" s="38"/>
      <c r="N226" s="38"/>
      <c r="O226" s="38"/>
      <c r="P226" s="38"/>
      <c r="Q226" s="38"/>
    </row>
  </sheetData>
  <mergeCells count="5">
    <mergeCell ref="A1:H1"/>
    <mergeCell ref="L1:S1"/>
    <mergeCell ref="Z1:AG1"/>
    <mergeCell ref="AN1:AU1"/>
    <mergeCell ref="BB1:BI1"/>
  </mergeCells>
  <phoneticPr fontId="0" type="noConversion"/>
  <dataValidations count="5">
    <dataValidation type="list" allowBlank="1" showInputMessage="1" showErrorMessage="1" sqref="A25">
      <formula1>$L$25:$L$26</formula1>
    </dataValidation>
    <dataValidation type="list" allowBlank="1" showInputMessage="1" showErrorMessage="1" sqref="A15">
      <formula1>$L$15:$L$16</formula1>
    </dataValidation>
    <dataValidation type="list" allowBlank="1" showInputMessage="1" showErrorMessage="1" sqref="A20">
      <formula1>$L$20:$L$22</formula1>
    </dataValidation>
    <dataValidation type="list" allowBlank="1" showInputMessage="1" showErrorMessage="1" sqref="A4">
      <formula1>$L$4:$L$6</formula1>
    </dataValidation>
    <dataValidation type="list" allowBlank="1" showInputMessage="1" showErrorMessage="1" sqref="A8">
      <formula1>$L$8:$L$9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54" t="s">
        <v>0</v>
      </c>
      <c r="B1" s="179" t="s">
        <v>97</v>
      </c>
      <c r="C1" s="180" t="s">
        <v>105</v>
      </c>
      <c r="D1" s="180" t="s">
        <v>3</v>
      </c>
      <c r="E1" s="156" t="s">
        <v>105</v>
      </c>
      <c r="F1" s="155" t="s">
        <v>96</v>
      </c>
      <c r="G1" s="156" t="s">
        <v>105</v>
      </c>
      <c r="H1" s="156" t="s">
        <v>3</v>
      </c>
    </row>
    <row r="2" spans="1:8" x14ac:dyDescent="0.2">
      <c r="A2" s="194" t="s">
        <v>98</v>
      </c>
      <c r="B2" s="183"/>
      <c r="C2" s="80"/>
      <c r="D2" s="81"/>
      <c r="E2" s="81"/>
      <c r="F2" s="82"/>
      <c r="G2" s="83"/>
      <c r="H2" s="83"/>
    </row>
    <row r="3" spans="1:8" x14ac:dyDescent="0.2">
      <c r="A3" s="195" t="s">
        <v>99</v>
      </c>
      <c r="B3" s="182" t="s">
        <v>112</v>
      </c>
      <c r="C3" s="77"/>
      <c r="D3" s="78" t="s">
        <v>100</v>
      </c>
      <c r="E3" s="78"/>
      <c r="F3" s="78"/>
      <c r="G3" s="79"/>
      <c r="H3" s="79"/>
    </row>
    <row r="4" spans="1:8" x14ac:dyDescent="0.2">
      <c r="A4" s="196" t="s">
        <v>101</v>
      </c>
      <c r="B4" s="54" t="s">
        <v>112</v>
      </c>
      <c r="C4" s="31"/>
      <c r="D4" s="32" t="s">
        <v>102</v>
      </c>
      <c r="E4" s="32"/>
      <c r="F4" s="32"/>
      <c r="G4" s="33"/>
      <c r="H4" s="33"/>
    </row>
    <row r="5" spans="1:8" x14ac:dyDescent="0.2">
      <c r="A5" s="197" t="s">
        <v>103</v>
      </c>
      <c r="B5" s="184" t="s">
        <v>112</v>
      </c>
      <c r="C5" s="85"/>
      <c r="D5" s="64" t="s">
        <v>104</v>
      </c>
      <c r="E5" s="64"/>
      <c r="F5" s="64"/>
      <c r="G5" s="86"/>
      <c r="H5" s="86"/>
    </row>
    <row r="6" spans="1:8" x14ac:dyDescent="0.2">
      <c r="A6" s="194" t="s">
        <v>106</v>
      </c>
      <c r="B6" s="183"/>
      <c r="C6" s="80"/>
      <c r="D6" s="83"/>
      <c r="E6" s="83"/>
      <c r="F6" s="84"/>
      <c r="G6" s="83"/>
      <c r="H6" s="83"/>
    </row>
    <row r="7" spans="1:8" x14ac:dyDescent="0.2">
      <c r="A7" s="198" t="s">
        <v>107</v>
      </c>
      <c r="B7" s="57"/>
      <c r="C7" s="88"/>
      <c r="D7" s="79"/>
      <c r="E7" s="79"/>
      <c r="F7" s="59">
        <v>230</v>
      </c>
      <c r="G7" s="59"/>
      <c r="H7" s="79"/>
    </row>
    <row r="8" spans="1:8" x14ac:dyDescent="0.2">
      <c r="A8" s="199" t="s">
        <v>345</v>
      </c>
      <c r="B8" s="56"/>
      <c r="C8" s="34"/>
      <c r="D8" s="35"/>
      <c r="E8" s="35"/>
      <c r="F8" s="30" t="s">
        <v>108</v>
      </c>
      <c r="G8" s="30"/>
      <c r="H8" s="35"/>
    </row>
    <row r="9" spans="1:8" x14ac:dyDescent="0.2">
      <c r="A9" s="194" t="s">
        <v>109</v>
      </c>
      <c r="B9" s="183"/>
      <c r="C9" s="80"/>
      <c r="D9" s="83"/>
      <c r="E9" s="83"/>
      <c r="F9" s="84"/>
      <c r="G9" s="83"/>
      <c r="H9" s="83"/>
    </row>
    <row r="10" spans="1:8" x14ac:dyDescent="0.2">
      <c r="A10" s="198" t="s">
        <v>110</v>
      </c>
      <c r="B10" s="57"/>
      <c r="C10" s="88"/>
      <c r="D10" s="79"/>
      <c r="E10" s="79"/>
      <c r="F10" s="59"/>
      <c r="G10" s="79"/>
      <c r="H10" s="59" t="s">
        <v>18</v>
      </c>
    </row>
    <row r="11" spans="1:8" x14ac:dyDescent="0.2">
      <c r="A11" s="316"/>
      <c r="B11" s="317"/>
      <c r="C11" s="318"/>
      <c r="D11" s="319"/>
      <c r="E11" s="319"/>
      <c r="F11" s="320"/>
      <c r="G11" s="319"/>
      <c r="H11" s="320"/>
    </row>
    <row r="12" spans="1:8" x14ac:dyDescent="0.2">
      <c r="A12" s="154" t="s">
        <v>0</v>
      </c>
      <c r="B12" s="179" t="s">
        <v>113</v>
      </c>
      <c r="C12" s="180"/>
      <c r="D12" s="180" t="s">
        <v>3</v>
      </c>
      <c r="E12" s="156" t="s">
        <v>105</v>
      </c>
      <c r="F12" s="156" t="s">
        <v>117</v>
      </c>
      <c r="G12" s="156" t="s">
        <v>105</v>
      </c>
      <c r="H12" s="156" t="s">
        <v>96</v>
      </c>
    </row>
    <row r="13" spans="1:8" x14ac:dyDescent="0.2">
      <c r="A13" s="201" t="s">
        <v>136</v>
      </c>
      <c r="B13" s="181"/>
      <c r="C13" s="73"/>
      <c r="D13" s="74"/>
      <c r="E13" s="74"/>
      <c r="F13" s="75"/>
      <c r="G13" s="76"/>
      <c r="H13" s="76"/>
    </row>
    <row r="14" spans="1:8" x14ac:dyDescent="0.2">
      <c r="A14" s="194" t="s">
        <v>114</v>
      </c>
      <c r="B14" s="183"/>
      <c r="C14" s="80"/>
      <c r="D14" s="81"/>
      <c r="E14" s="81"/>
      <c r="F14" s="82"/>
      <c r="G14" s="83"/>
      <c r="H14" s="83"/>
    </row>
    <row r="15" spans="1:8" x14ac:dyDescent="0.2">
      <c r="A15" s="195" t="s">
        <v>115</v>
      </c>
      <c r="B15" s="57" t="s">
        <v>124</v>
      </c>
      <c r="C15" s="77"/>
      <c r="D15" s="332">
        <v>1</v>
      </c>
      <c r="E15" s="78"/>
      <c r="F15" s="78"/>
      <c r="G15" s="79"/>
      <c r="H15" s="79"/>
    </row>
    <row r="16" spans="1:8" x14ac:dyDescent="0.2">
      <c r="A16" s="196" t="s">
        <v>116</v>
      </c>
      <c r="B16" s="55" t="s">
        <v>124</v>
      </c>
      <c r="C16" s="31"/>
      <c r="D16" s="344">
        <v>2</v>
      </c>
      <c r="E16" s="32"/>
      <c r="F16" s="32"/>
      <c r="G16" s="33"/>
      <c r="H16" s="33"/>
    </row>
    <row r="17" spans="1:8" x14ac:dyDescent="0.2">
      <c r="A17" s="194" t="s">
        <v>98</v>
      </c>
      <c r="B17" s="183"/>
      <c r="C17" s="80"/>
      <c r="D17" s="83"/>
      <c r="E17" s="83"/>
      <c r="F17" s="84"/>
      <c r="G17" s="83"/>
      <c r="H17" s="83"/>
    </row>
    <row r="18" spans="1:8" x14ac:dyDescent="0.2">
      <c r="A18" s="198" t="s">
        <v>118</v>
      </c>
      <c r="B18" s="57"/>
      <c r="C18" s="88"/>
      <c r="D18" s="79"/>
      <c r="E18" s="79"/>
      <c r="F18" s="59" t="s">
        <v>117</v>
      </c>
      <c r="G18" s="59"/>
      <c r="H18" s="79"/>
    </row>
    <row r="19" spans="1:8" x14ac:dyDescent="0.2">
      <c r="A19" s="194" t="s">
        <v>106</v>
      </c>
      <c r="B19" s="183"/>
      <c r="C19" s="80"/>
      <c r="D19" s="83"/>
      <c r="E19" s="83"/>
      <c r="F19" s="84"/>
      <c r="G19" s="83"/>
      <c r="H19" s="83"/>
    </row>
    <row r="20" spans="1:8" x14ac:dyDescent="0.2">
      <c r="A20" s="198" t="s">
        <v>107</v>
      </c>
      <c r="B20" s="57"/>
      <c r="C20" s="88"/>
      <c r="D20" s="79"/>
      <c r="E20" s="79"/>
      <c r="F20" s="59"/>
      <c r="G20" s="79"/>
      <c r="H20" s="59">
        <v>230</v>
      </c>
    </row>
    <row r="21" spans="1:8" x14ac:dyDescent="0.2">
      <c r="A21" s="199" t="s">
        <v>119</v>
      </c>
      <c r="B21" s="55"/>
      <c r="C21" s="29"/>
      <c r="D21" s="33"/>
      <c r="E21" s="33"/>
      <c r="F21" s="30"/>
      <c r="G21" s="33"/>
      <c r="H21" s="30">
        <v>12</v>
      </c>
    </row>
    <row r="22" spans="1:8" x14ac:dyDescent="0.2">
      <c r="A22" s="199" t="s">
        <v>120</v>
      </c>
      <c r="B22" s="55"/>
      <c r="C22" s="29"/>
      <c r="D22" s="33"/>
      <c r="E22" s="33"/>
      <c r="F22" s="30"/>
      <c r="G22" s="33"/>
      <c r="H22" s="30">
        <v>24</v>
      </c>
    </row>
    <row r="23" spans="1:8" x14ac:dyDescent="0.2">
      <c r="A23" s="316"/>
      <c r="B23" s="317"/>
      <c r="C23" s="318"/>
      <c r="D23" s="319"/>
      <c r="E23" s="319"/>
      <c r="F23" s="320"/>
      <c r="G23" s="319"/>
      <c r="H23" s="320"/>
    </row>
    <row r="24" spans="1:8" x14ac:dyDescent="0.2">
      <c r="A24" s="154" t="s">
        <v>0</v>
      </c>
      <c r="B24" s="179" t="s">
        <v>145</v>
      </c>
      <c r="C24" s="180" t="s">
        <v>105</v>
      </c>
      <c r="D24" s="180" t="s">
        <v>96</v>
      </c>
      <c r="E24" s="156" t="s">
        <v>105</v>
      </c>
      <c r="F24" s="156" t="s">
        <v>151</v>
      </c>
      <c r="G24" s="188"/>
      <c r="H24" s="189"/>
    </row>
    <row r="25" spans="1:8" x14ac:dyDescent="0.2">
      <c r="A25" s="201" t="s">
        <v>152</v>
      </c>
      <c r="B25" s="181"/>
      <c r="C25" s="75"/>
      <c r="D25" s="190"/>
      <c r="E25" s="190"/>
      <c r="F25" s="75"/>
      <c r="G25" s="73"/>
      <c r="H25" s="191"/>
    </row>
    <row r="26" spans="1:8" x14ac:dyDescent="0.2">
      <c r="A26" s="194" t="s">
        <v>146</v>
      </c>
      <c r="B26" s="183"/>
      <c r="C26" s="82"/>
      <c r="D26" s="84"/>
      <c r="E26" s="84"/>
      <c r="F26" s="84"/>
      <c r="G26" s="174"/>
      <c r="H26" s="193"/>
    </row>
    <row r="27" spans="1:8" x14ac:dyDescent="0.2">
      <c r="A27" s="198" t="s">
        <v>147</v>
      </c>
      <c r="B27" s="57" t="s">
        <v>162</v>
      </c>
      <c r="C27" s="59" t="s">
        <v>105</v>
      </c>
      <c r="D27" s="59" t="s">
        <v>148</v>
      </c>
      <c r="E27" s="59" t="s">
        <v>105</v>
      </c>
      <c r="F27" s="59" t="s">
        <v>151</v>
      </c>
      <c r="G27" s="192"/>
      <c r="H27" s="187"/>
    </row>
    <row r="28" spans="1:8" x14ac:dyDescent="0.2">
      <c r="A28" s="196" t="s">
        <v>149</v>
      </c>
      <c r="B28" s="55" t="s">
        <v>162</v>
      </c>
      <c r="C28" s="32" t="s">
        <v>105</v>
      </c>
      <c r="D28" s="32" t="s">
        <v>150</v>
      </c>
      <c r="E28" s="32" t="s">
        <v>105</v>
      </c>
      <c r="F28" s="32" t="s">
        <v>151</v>
      </c>
      <c r="G28" s="178"/>
      <c r="H28" s="177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W49"/>
  <sheetViews>
    <sheetView view="pageBreakPreview" zoomScaleNormal="100" zoomScaleSheetLayoutView="130" workbookViewId="0">
      <selection sqref="A1:H1"/>
    </sheetView>
  </sheetViews>
  <sheetFormatPr defaultRowHeight="15" x14ac:dyDescent="0.25"/>
  <cols>
    <col min="1" max="1" width="60" style="467" customWidth="1"/>
    <col min="2" max="2" width="15.28515625" style="461" bestFit="1" customWidth="1"/>
    <col min="3" max="4" width="3.85546875" style="462" customWidth="1"/>
    <col min="5" max="5" width="2.5703125" style="462" customWidth="1"/>
    <col min="6" max="6" width="5.7109375" style="462" customWidth="1"/>
    <col min="7" max="7" width="2.5703125" style="462" customWidth="1"/>
    <col min="8" max="8" width="5.7109375" style="462" customWidth="1"/>
    <col min="9" max="11" width="9.140625" style="38"/>
    <col min="12" max="19" width="0" style="38" hidden="1" customWidth="1"/>
    <col min="20" max="23" width="9.140625" style="38"/>
    <col min="24" max="16384" width="9.140625" style="22"/>
  </cols>
  <sheetData>
    <row r="1" spans="1:23" ht="45" customHeight="1" thickTop="1" x14ac:dyDescent="0.2">
      <c r="A1" s="854" t="s">
        <v>498</v>
      </c>
      <c r="B1" s="855"/>
      <c r="C1" s="855"/>
      <c r="D1" s="855"/>
      <c r="E1" s="855"/>
      <c r="F1" s="855"/>
      <c r="G1" s="855"/>
      <c r="H1" s="855"/>
      <c r="I1" s="37"/>
      <c r="L1" s="856" t="s">
        <v>121</v>
      </c>
      <c r="M1" s="857"/>
      <c r="N1" s="857"/>
      <c r="O1" s="857"/>
      <c r="P1" s="857"/>
      <c r="Q1" s="857"/>
      <c r="R1" s="857"/>
      <c r="S1" s="857"/>
    </row>
    <row r="2" spans="1:23" s="53" customFormat="1" ht="15" customHeight="1" x14ac:dyDescent="0.2">
      <c r="A2" s="479" t="s">
        <v>474</v>
      </c>
      <c r="B2" s="570" t="s">
        <v>122</v>
      </c>
      <c r="C2" s="570">
        <f>C8</f>
        <v>1</v>
      </c>
      <c r="D2" s="482">
        <f>D12</f>
        <v>1</v>
      </c>
      <c r="E2" s="483" t="s">
        <v>105</v>
      </c>
      <c r="F2" s="483" t="s">
        <v>135</v>
      </c>
      <c r="G2" s="483" t="s">
        <v>105</v>
      </c>
      <c r="H2" s="482">
        <f>H20</f>
        <v>230</v>
      </c>
      <c r="I2" s="51"/>
      <c r="J2" s="52"/>
      <c r="K2" s="52"/>
      <c r="L2" s="154" t="s">
        <v>0</v>
      </c>
      <c r="M2" s="341" t="s">
        <v>122</v>
      </c>
      <c r="N2" s="341" t="s">
        <v>3</v>
      </c>
      <c r="O2" s="155" t="s">
        <v>3</v>
      </c>
      <c r="P2" s="155" t="s">
        <v>105</v>
      </c>
      <c r="Q2" s="155" t="s">
        <v>135</v>
      </c>
      <c r="R2" s="155" t="s">
        <v>105</v>
      </c>
      <c r="S2" s="155" t="s">
        <v>96</v>
      </c>
      <c r="T2" s="52"/>
      <c r="U2" s="52"/>
      <c r="V2" s="52"/>
      <c r="W2" s="52"/>
    </row>
    <row r="3" spans="1:23" s="25" customFormat="1" ht="15" customHeight="1" x14ac:dyDescent="0.25">
      <c r="A3" s="826" t="s">
        <v>470</v>
      </c>
      <c r="B3" s="430"/>
      <c r="C3" s="613"/>
      <c r="D3" s="432"/>
      <c r="E3" s="433"/>
      <c r="F3" s="433"/>
      <c r="G3" s="679"/>
      <c r="H3" s="679"/>
      <c r="I3" s="41"/>
      <c r="J3" s="52"/>
      <c r="K3" s="41"/>
      <c r="L3" s="222" t="s">
        <v>136</v>
      </c>
      <c r="M3" s="73"/>
      <c r="N3" s="190"/>
      <c r="O3" s="75"/>
      <c r="P3" s="76"/>
      <c r="Q3" s="76"/>
      <c r="R3" s="205"/>
      <c r="S3" s="205"/>
      <c r="T3" s="41"/>
      <c r="U3" s="41"/>
      <c r="V3" s="41"/>
      <c r="W3" s="41"/>
    </row>
    <row r="4" spans="1:23" s="18" customFormat="1" ht="15" customHeight="1" x14ac:dyDescent="0.25">
      <c r="A4" s="546" t="s">
        <v>125</v>
      </c>
      <c r="B4" s="699"/>
      <c r="C4" s="700"/>
      <c r="D4" s="701"/>
      <c r="E4" s="700"/>
      <c r="F4" s="700"/>
      <c r="G4" s="702"/>
      <c r="H4" s="702"/>
      <c r="I4" s="42"/>
      <c r="J4" s="52"/>
      <c r="K4" s="42"/>
      <c r="L4" s="194" t="s">
        <v>125</v>
      </c>
      <c r="M4" s="183"/>
      <c r="N4" s="84"/>
      <c r="O4" s="82"/>
      <c r="P4" s="84"/>
      <c r="Q4" s="84"/>
      <c r="R4" s="207"/>
      <c r="S4" s="207"/>
      <c r="T4" s="42"/>
      <c r="U4" s="42"/>
      <c r="V4" s="42"/>
      <c r="W4" s="42"/>
    </row>
    <row r="5" spans="1:23" s="18" customFormat="1" ht="15" customHeight="1" x14ac:dyDescent="0.25">
      <c r="A5" s="630" t="s">
        <v>123</v>
      </c>
      <c r="B5" s="631" t="s">
        <v>124</v>
      </c>
      <c r="C5" s="634"/>
      <c r="D5" s="634"/>
      <c r="E5" s="520"/>
      <c r="F5" s="520"/>
      <c r="G5" s="703"/>
      <c r="H5" s="703"/>
      <c r="I5" s="42"/>
      <c r="J5" s="52"/>
      <c r="K5" s="42"/>
      <c r="L5" s="223" t="s">
        <v>123</v>
      </c>
      <c r="M5" s="208" t="s">
        <v>124</v>
      </c>
      <c r="N5" s="95"/>
      <c r="O5" s="95"/>
      <c r="P5" s="96"/>
      <c r="Q5" s="96"/>
      <c r="R5" s="209"/>
      <c r="S5" s="209"/>
      <c r="T5" s="42"/>
      <c r="U5" s="42"/>
      <c r="V5" s="42"/>
      <c r="W5" s="42"/>
    </row>
    <row r="6" spans="1:23" s="18" customFormat="1" ht="12" hidden="1" customHeight="1" x14ac:dyDescent="0.25">
      <c r="A6" s="675"/>
      <c r="B6" s="680"/>
      <c r="C6" s="677"/>
      <c r="D6" s="677"/>
      <c r="E6" s="432"/>
      <c r="F6" s="432"/>
      <c r="G6" s="681"/>
      <c r="H6" s="681"/>
      <c r="I6" s="42"/>
      <c r="J6" s="52"/>
      <c r="K6" s="42"/>
      <c r="L6" s="223"/>
      <c r="M6" s="208"/>
      <c r="N6" s="95"/>
      <c r="O6" s="95"/>
      <c r="P6" s="96"/>
      <c r="Q6" s="96"/>
      <c r="R6" s="209"/>
      <c r="S6" s="209"/>
      <c r="T6" s="42"/>
      <c r="U6" s="42"/>
      <c r="V6" s="42"/>
      <c r="W6" s="42"/>
    </row>
    <row r="7" spans="1:23" s="18" customFormat="1" ht="15" customHeight="1" x14ac:dyDescent="0.25">
      <c r="A7" s="546" t="s">
        <v>126</v>
      </c>
      <c r="B7" s="699"/>
      <c r="C7" s="700"/>
      <c r="D7" s="700"/>
      <c r="E7" s="700"/>
      <c r="F7" s="700"/>
      <c r="G7" s="702"/>
      <c r="H7" s="702"/>
      <c r="I7" s="42"/>
      <c r="J7" s="52"/>
      <c r="K7" s="42"/>
      <c r="L7" s="194" t="s">
        <v>126</v>
      </c>
      <c r="M7" s="183"/>
      <c r="N7" s="84"/>
      <c r="O7" s="84"/>
      <c r="P7" s="84"/>
      <c r="Q7" s="84"/>
      <c r="R7" s="207"/>
      <c r="S7" s="207"/>
      <c r="T7" s="42"/>
      <c r="U7" s="42"/>
      <c r="V7" s="42"/>
      <c r="W7" s="42"/>
    </row>
    <row r="8" spans="1:23" s="18" customFormat="1" ht="15" customHeight="1" x14ac:dyDescent="0.25">
      <c r="A8" s="665" t="s">
        <v>127</v>
      </c>
      <c r="B8" s="666">
        <f>VLOOKUP(A8,EDTdata!A:H,2,FALSE)</f>
        <v>0</v>
      </c>
      <c r="C8" s="520">
        <f>VLOOKUP(A8,EDTdata!A:H,3,FALSE)</f>
        <v>1</v>
      </c>
      <c r="D8" s="520"/>
      <c r="E8" s="520"/>
      <c r="F8" s="520"/>
      <c r="G8" s="703"/>
      <c r="H8" s="703"/>
      <c r="I8" s="42"/>
      <c r="J8" s="52"/>
      <c r="K8" s="42"/>
      <c r="L8" s="198" t="s">
        <v>127</v>
      </c>
      <c r="M8" s="57"/>
      <c r="N8" s="59">
        <v>1</v>
      </c>
      <c r="O8" s="59"/>
      <c r="P8" s="59"/>
      <c r="Q8" s="59"/>
      <c r="R8" s="206"/>
      <c r="S8" s="206"/>
      <c r="T8" s="42"/>
      <c r="U8" s="42"/>
      <c r="V8" s="42"/>
      <c r="W8" s="42"/>
    </row>
    <row r="9" spans="1:23" s="18" customFormat="1" ht="12" hidden="1" customHeight="1" x14ac:dyDescent="0.25">
      <c r="A9" s="601" t="s">
        <v>128</v>
      </c>
      <c r="B9" s="463" t="s">
        <v>129</v>
      </c>
      <c r="C9" s="438">
        <v>2</v>
      </c>
      <c r="D9" s="438"/>
      <c r="E9" s="438"/>
      <c r="F9" s="639"/>
      <c r="G9" s="704"/>
      <c r="H9" s="704"/>
      <c r="I9" s="42"/>
      <c r="J9" s="52"/>
      <c r="K9" s="42"/>
      <c r="L9" s="199" t="s">
        <v>128</v>
      </c>
      <c r="M9" s="55" t="s">
        <v>129</v>
      </c>
      <c r="N9" s="30">
        <v>2</v>
      </c>
      <c r="O9" s="30"/>
      <c r="P9" s="30"/>
      <c r="Q9" s="36"/>
      <c r="R9" s="61"/>
      <c r="S9" s="61"/>
      <c r="T9" s="42"/>
      <c r="U9" s="42"/>
      <c r="V9" s="42"/>
      <c r="W9" s="42"/>
    </row>
    <row r="10" spans="1:23" s="18" customFormat="1" ht="12" hidden="1" customHeight="1" x14ac:dyDescent="0.25">
      <c r="A10" s="678"/>
      <c r="B10" s="683"/>
      <c r="C10" s="644"/>
      <c r="D10" s="644"/>
      <c r="E10" s="454"/>
      <c r="F10" s="644"/>
      <c r="G10" s="684"/>
      <c r="H10" s="684"/>
      <c r="I10" s="42"/>
      <c r="J10" s="52"/>
      <c r="K10" s="42"/>
      <c r="L10" s="200"/>
      <c r="M10" s="185"/>
      <c r="N10" s="89"/>
      <c r="O10" s="89"/>
      <c r="P10" s="87"/>
      <c r="Q10" s="89"/>
      <c r="R10" s="210"/>
      <c r="S10" s="210"/>
      <c r="T10" s="42"/>
      <c r="U10" s="42"/>
      <c r="V10" s="42"/>
      <c r="W10" s="42"/>
    </row>
    <row r="11" spans="1:23" s="18" customFormat="1" ht="15" customHeight="1" x14ac:dyDescent="0.25">
      <c r="A11" s="546" t="s">
        <v>130</v>
      </c>
      <c r="B11" s="699"/>
      <c r="C11" s="700"/>
      <c r="D11" s="700"/>
      <c r="E11" s="700"/>
      <c r="F11" s="700"/>
      <c r="G11" s="702"/>
      <c r="H11" s="702"/>
      <c r="I11" s="42"/>
      <c r="J11" s="52"/>
      <c r="K11" s="42"/>
      <c r="L11" s="194" t="s">
        <v>130</v>
      </c>
      <c r="M11" s="183"/>
      <c r="N11" s="84"/>
      <c r="O11" s="84"/>
      <c r="P11" s="84"/>
      <c r="Q11" s="84"/>
      <c r="R11" s="207"/>
      <c r="S11" s="207"/>
      <c r="T11" s="42"/>
      <c r="U11" s="42"/>
      <c r="V11" s="42"/>
      <c r="W11" s="42"/>
    </row>
    <row r="12" spans="1:23" s="7" customFormat="1" ht="15" customHeight="1" x14ac:dyDescent="0.25">
      <c r="A12" s="665" t="s">
        <v>115</v>
      </c>
      <c r="B12" s="666" t="str">
        <f>VLOOKUP(A12,EDTdata!A:H,2,FALSE)</f>
        <v>EDT141x only</v>
      </c>
      <c r="C12" s="520"/>
      <c r="D12" s="520">
        <f>VLOOKUP(A12,EDTdata!A:H,4,FALSE)</f>
        <v>1</v>
      </c>
      <c r="E12" s="520"/>
      <c r="F12" s="520"/>
      <c r="G12" s="703"/>
      <c r="H12" s="703"/>
      <c r="I12" s="43"/>
      <c r="J12" s="52"/>
      <c r="K12" s="43"/>
      <c r="L12" s="198" t="s">
        <v>115</v>
      </c>
      <c r="M12" s="57" t="s">
        <v>133</v>
      </c>
      <c r="N12" s="59"/>
      <c r="O12" s="59">
        <v>1</v>
      </c>
      <c r="P12" s="59"/>
      <c r="Q12" s="59"/>
      <c r="R12" s="206"/>
      <c r="S12" s="206"/>
      <c r="T12" s="43"/>
      <c r="U12" s="43"/>
      <c r="V12" s="43"/>
      <c r="W12" s="43"/>
    </row>
    <row r="13" spans="1:23" s="7" customFormat="1" ht="10.5" hidden="1" customHeight="1" x14ac:dyDescent="0.25">
      <c r="A13" s="601" t="s">
        <v>116</v>
      </c>
      <c r="B13" s="463" t="s">
        <v>133</v>
      </c>
      <c r="C13" s="438"/>
      <c r="D13" s="438">
        <v>2</v>
      </c>
      <c r="E13" s="438"/>
      <c r="F13" s="438"/>
      <c r="G13" s="682"/>
      <c r="H13" s="682"/>
      <c r="I13" s="43"/>
      <c r="J13" s="52"/>
      <c r="K13" s="43"/>
      <c r="L13" s="199" t="s">
        <v>116</v>
      </c>
      <c r="M13" s="55" t="s">
        <v>133</v>
      </c>
      <c r="N13" s="30"/>
      <c r="O13" s="30">
        <v>2</v>
      </c>
      <c r="P13" s="30"/>
      <c r="Q13" s="30"/>
      <c r="R13" s="60"/>
      <c r="S13" s="60"/>
      <c r="T13" s="43"/>
      <c r="U13" s="43"/>
      <c r="V13" s="43"/>
      <c r="W13" s="43"/>
    </row>
    <row r="14" spans="1:23" s="7" customFormat="1" ht="12" hidden="1" customHeight="1" x14ac:dyDescent="0.25">
      <c r="A14" s="602" t="s">
        <v>131</v>
      </c>
      <c r="B14" s="464" t="s">
        <v>132</v>
      </c>
      <c r="C14" s="686"/>
      <c r="D14" s="443">
        <v>3</v>
      </c>
      <c r="E14" s="687"/>
      <c r="F14" s="687"/>
      <c r="G14" s="688"/>
      <c r="H14" s="688"/>
      <c r="I14" s="43"/>
      <c r="J14" s="52"/>
      <c r="K14" s="43"/>
      <c r="L14" s="199" t="s">
        <v>131</v>
      </c>
      <c r="M14" s="55" t="s">
        <v>132</v>
      </c>
      <c r="N14" s="65"/>
      <c r="O14" s="30">
        <v>3</v>
      </c>
      <c r="P14" s="219"/>
      <c r="Q14" s="219"/>
      <c r="R14" s="220"/>
      <c r="S14" s="220"/>
      <c r="T14" s="43"/>
      <c r="U14" s="43"/>
      <c r="V14" s="43"/>
      <c r="W14" s="43"/>
    </row>
    <row r="15" spans="1:23" s="7" customFormat="1" ht="12" hidden="1" customHeight="1" x14ac:dyDescent="0.25">
      <c r="A15" s="611"/>
      <c r="B15" s="612"/>
      <c r="C15" s="613"/>
      <c r="D15" s="432"/>
      <c r="E15" s="433"/>
      <c r="F15" s="433"/>
      <c r="G15" s="679"/>
      <c r="H15" s="679"/>
      <c r="I15" s="43"/>
      <c r="J15" s="52"/>
      <c r="K15" s="43"/>
      <c r="L15" s="224"/>
      <c r="M15" s="211"/>
      <c r="N15" s="212"/>
      <c r="O15" s="96"/>
      <c r="P15" s="213"/>
      <c r="Q15" s="213"/>
      <c r="R15" s="214"/>
      <c r="S15" s="214"/>
      <c r="T15" s="43"/>
      <c r="U15" s="43"/>
      <c r="V15" s="43"/>
      <c r="W15" s="43"/>
    </row>
    <row r="16" spans="1:23" s="7" customFormat="1" ht="15" customHeight="1" x14ac:dyDescent="0.25">
      <c r="A16" s="546" t="s">
        <v>98</v>
      </c>
      <c r="B16" s="699"/>
      <c r="C16" s="700"/>
      <c r="D16" s="701"/>
      <c r="E16" s="700"/>
      <c r="F16" s="700"/>
      <c r="G16" s="702"/>
      <c r="H16" s="702"/>
      <c r="I16" s="43"/>
      <c r="J16" s="52"/>
      <c r="K16" s="43"/>
      <c r="L16" s="194" t="s">
        <v>98</v>
      </c>
      <c r="M16" s="183"/>
      <c r="N16" s="84"/>
      <c r="O16" s="82"/>
      <c r="P16" s="84"/>
      <c r="Q16" s="84"/>
      <c r="R16" s="207"/>
      <c r="S16" s="207"/>
      <c r="T16" s="43"/>
      <c r="U16" s="43"/>
      <c r="V16" s="43"/>
      <c r="W16" s="43"/>
    </row>
    <row r="17" spans="1:23" s="26" customFormat="1" ht="15" customHeight="1" x14ac:dyDescent="0.25">
      <c r="A17" s="630" t="s">
        <v>134</v>
      </c>
      <c r="B17" s="631"/>
      <c r="C17" s="634"/>
      <c r="D17" s="634"/>
      <c r="E17" s="520"/>
      <c r="F17" s="520" t="s">
        <v>135</v>
      </c>
      <c r="G17" s="703"/>
      <c r="H17" s="703"/>
      <c r="I17" s="43"/>
      <c r="J17" s="52"/>
      <c r="K17" s="45"/>
      <c r="L17" s="195" t="s">
        <v>134</v>
      </c>
      <c r="M17" s="182"/>
      <c r="N17" s="78"/>
      <c r="O17" s="78"/>
      <c r="P17" s="59"/>
      <c r="Q17" s="59" t="s">
        <v>135</v>
      </c>
      <c r="R17" s="206"/>
      <c r="S17" s="206"/>
      <c r="T17" s="45"/>
      <c r="U17" s="45"/>
      <c r="V17" s="45"/>
      <c r="W17" s="45"/>
    </row>
    <row r="18" spans="1:23" s="26" customFormat="1" ht="12" hidden="1" customHeight="1" x14ac:dyDescent="0.25">
      <c r="A18" s="675"/>
      <c r="B18" s="680"/>
      <c r="C18" s="677"/>
      <c r="D18" s="677"/>
      <c r="E18" s="432"/>
      <c r="F18" s="432"/>
      <c r="G18" s="681"/>
      <c r="H18" s="681"/>
      <c r="I18" s="43"/>
      <c r="J18" s="52"/>
      <c r="K18" s="45"/>
      <c r="L18" s="223"/>
      <c r="M18" s="208"/>
      <c r="N18" s="95"/>
      <c r="O18" s="95"/>
      <c r="P18" s="96"/>
      <c r="Q18" s="96"/>
      <c r="R18" s="209"/>
      <c r="S18" s="209"/>
      <c r="T18" s="45"/>
      <c r="U18" s="45"/>
      <c r="V18" s="45"/>
      <c r="W18" s="45"/>
    </row>
    <row r="19" spans="1:23" s="38" customFormat="1" ht="15" customHeight="1" x14ac:dyDescent="0.25">
      <c r="A19" s="546" t="s">
        <v>106</v>
      </c>
      <c r="B19" s="705"/>
      <c r="C19" s="705"/>
      <c r="D19" s="706"/>
      <c r="E19" s="706"/>
      <c r="F19" s="700"/>
      <c r="G19" s="700"/>
      <c r="H19" s="706"/>
      <c r="I19" s="43"/>
      <c r="J19" s="52"/>
      <c r="L19" s="194" t="s">
        <v>106</v>
      </c>
      <c r="M19" s="80"/>
      <c r="N19" s="80"/>
      <c r="O19" s="83"/>
      <c r="P19" s="83"/>
      <c r="Q19" s="84"/>
      <c r="R19" s="84"/>
      <c r="S19" s="83"/>
    </row>
    <row r="20" spans="1:23" s="38" customFormat="1" ht="15" customHeight="1" x14ac:dyDescent="0.25">
      <c r="A20" s="665" t="s">
        <v>107</v>
      </c>
      <c r="B20" s="518"/>
      <c r="C20" s="518"/>
      <c r="D20" s="519"/>
      <c r="E20" s="519"/>
      <c r="F20" s="520"/>
      <c r="G20" s="520"/>
      <c r="H20" s="520">
        <f>VLOOKUP(A20,EDTdata!A:H,8,FALSE)</f>
        <v>230</v>
      </c>
      <c r="I20" s="43"/>
      <c r="J20" s="52"/>
      <c r="L20" s="198" t="s">
        <v>107</v>
      </c>
      <c r="M20" s="88"/>
      <c r="N20" s="88"/>
      <c r="O20" s="79"/>
      <c r="P20" s="79"/>
      <c r="Q20" s="59"/>
      <c r="R20" s="59"/>
      <c r="S20" s="59">
        <v>230</v>
      </c>
    </row>
    <row r="21" spans="1:23" s="38" customFormat="1" ht="12.2" hidden="1" customHeight="1" x14ac:dyDescent="0.25">
      <c r="A21" s="601" t="s">
        <v>119</v>
      </c>
      <c r="B21" s="445"/>
      <c r="C21" s="445"/>
      <c r="D21" s="437"/>
      <c r="E21" s="437"/>
      <c r="F21" s="438"/>
      <c r="G21" s="438"/>
      <c r="H21" s="438">
        <v>12</v>
      </c>
      <c r="I21" s="43"/>
      <c r="J21" s="52"/>
      <c r="L21" s="199" t="s">
        <v>119</v>
      </c>
      <c r="M21" s="29"/>
      <c r="N21" s="29"/>
      <c r="O21" s="33"/>
      <c r="P21" s="33"/>
      <c r="Q21" s="30"/>
      <c r="R21" s="30"/>
      <c r="S21" s="30">
        <v>12</v>
      </c>
    </row>
    <row r="22" spans="1:23" s="38" customFormat="1" hidden="1" x14ac:dyDescent="0.25">
      <c r="A22" s="602" t="s">
        <v>120</v>
      </c>
      <c r="B22" s="450"/>
      <c r="C22" s="450"/>
      <c r="D22" s="442"/>
      <c r="E22" s="442"/>
      <c r="F22" s="443"/>
      <c r="G22" s="443"/>
      <c r="H22" s="443">
        <v>24</v>
      </c>
      <c r="I22" s="43"/>
      <c r="J22" s="52"/>
      <c r="L22" s="199" t="s">
        <v>120</v>
      </c>
      <c r="M22" s="29"/>
      <c r="N22" s="29"/>
      <c r="O22" s="33"/>
      <c r="P22" s="33"/>
      <c r="Q22" s="30"/>
      <c r="R22" s="30"/>
      <c r="S22" s="30">
        <v>24</v>
      </c>
    </row>
    <row r="23" spans="1:23" s="38" customFormat="1" hidden="1" x14ac:dyDescent="0.25">
      <c r="A23" s="602"/>
      <c r="B23" s="464"/>
      <c r="C23" s="443"/>
      <c r="D23" s="443"/>
      <c r="E23" s="443"/>
      <c r="F23" s="443"/>
      <c r="G23" s="685"/>
      <c r="H23" s="685"/>
      <c r="I23" s="43"/>
      <c r="J23" s="52"/>
      <c r="L23" s="199"/>
      <c r="M23" s="55"/>
      <c r="N23" s="30"/>
      <c r="O23" s="30"/>
      <c r="P23" s="30"/>
      <c r="Q23" s="30"/>
      <c r="R23" s="60"/>
      <c r="S23" s="60"/>
    </row>
    <row r="24" spans="1:23" s="40" customFormat="1" x14ac:dyDescent="0.25">
      <c r="A24" s="508" t="s">
        <v>475</v>
      </c>
      <c r="B24" s="622" t="s">
        <v>154</v>
      </c>
      <c r="C24" s="623" t="s">
        <v>105</v>
      </c>
      <c r="D24" s="623" t="str">
        <f>D26</f>
        <v>APP</v>
      </c>
      <c r="E24" s="513" t="s">
        <v>105</v>
      </c>
      <c r="F24" s="511">
        <v>1.5</v>
      </c>
      <c r="G24" s="707" t="str">
        <f>G26</f>
        <v>P</v>
      </c>
      <c r="H24" s="708"/>
      <c r="I24" s="43"/>
      <c r="J24" s="52"/>
      <c r="L24" s="154" t="s">
        <v>0</v>
      </c>
      <c r="M24" s="340" t="s">
        <v>154</v>
      </c>
      <c r="N24" s="341" t="s">
        <v>105</v>
      </c>
      <c r="O24" s="341" t="s">
        <v>96</v>
      </c>
      <c r="P24" s="155" t="s">
        <v>105</v>
      </c>
      <c r="Q24" s="155" t="s">
        <v>155</v>
      </c>
      <c r="R24" s="221" t="s">
        <v>3</v>
      </c>
      <c r="S24" s="343"/>
    </row>
    <row r="25" spans="1:23" s="38" customFormat="1" x14ac:dyDescent="0.25">
      <c r="A25" s="546" t="s">
        <v>146</v>
      </c>
      <c r="B25" s="699"/>
      <c r="C25" s="701"/>
      <c r="D25" s="700"/>
      <c r="E25" s="700"/>
      <c r="F25" s="700"/>
      <c r="G25" s="709"/>
      <c r="H25" s="710"/>
      <c r="I25" s="43"/>
      <c r="J25" s="52"/>
      <c r="L25" s="194" t="s">
        <v>146</v>
      </c>
      <c r="M25" s="183"/>
      <c r="N25" s="82"/>
      <c r="O25" s="84"/>
      <c r="P25" s="84"/>
      <c r="Q25" s="84"/>
      <c r="R25" s="217"/>
      <c r="S25" s="218"/>
    </row>
    <row r="26" spans="1:23" s="38" customFormat="1" ht="15" customHeight="1" x14ac:dyDescent="0.25">
      <c r="A26" s="665" t="s">
        <v>156</v>
      </c>
      <c r="B26" s="666" t="str">
        <f>VLOOKUP(A26,EDTdata!A:H,2,FALSE)</f>
        <v>with PVC cable</v>
      </c>
      <c r="C26" s="520" t="s">
        <v>105</v>
      </c>
      <c r="D26" s="711" t="str">
        <f>VLOOKUP(A26,EDTdata!A:H,4,FALSE)</f>
        <v>APP</v>
      </c>
      <c r="E26" s="711"/>
      <c r="F26" s="711">
        <v>1.5</v>
      </c>
      <c r="G26" s="712" t="str">
        <f>VLOOKUP(A26,EDTdata!A:H,7,FALSE)</f>
        <v>P</v>
      </c>
      <c r="H26" s="713"/>
      <c r="I26" s="43"/>
      <c r="J26" s="52"/>
      <c r="L26" s="198" t="s">
        <v>156</v>
      </c>
      <c r="M26" s="57" t="s">
        <v>159</v>
      </c>
      <c r="N26" s="59" t="s">
        <v>105</v>
      </c>
      <c r="O26" s="58" t="s">
        <v>157</v>
      </c>
      <c r="P26" s="58"/>
      <c r="Q26" s="58">
        <v>1.5</v>
      </c>
      <c r="R26" s="216" t="s">
        <v>18</v>
      </c>
      <c r="S26" s="16"/>
    </row>
    <row r="27" spans="1:23" s="38" customFormat="1" ht="30" hidden="1" x14ac:dyDescent="0.25">
      <c r="A27" s="601" t="s">
        <v>161</v>
      </c>
      <c r="B27" s="463" t="s">
        <v>160</v>
      </c>
      <c r="C27" s="438" t="s">
        <v>105</v>
      </c>
      <c r="D27" s="689" t="s">
        <v>158</v>
      </c>
      <c r="E27" s="689"/>
      <c r="F27" s="689">
        <v>1.5</v>
      </c>
      <c r="G27" s="690" t="s">
        <v>163</v>
      </c>
      <c r="H27" s="387"/>
      <c r="I27" s="43"/>
      <c r="J27" s="52"/>
      <c r="L27" s="199" t="s">
        <v>161</v>
      </c>
      <c r="M27" s="55" t="s">
        <v>160</v>
      </c>
      <c r="N27" s="30" t="s">
        <v>105</v>
      </c>
      <c r="O27" s="65" t="s">
        <v>158</v>
      </c>
      <c r="P27" s="65"/>
      <c r="Q27" s="65">
        <v>1.5</v>
      </c>
      <c r="R27" s="66" t="s">
        <v>163</v>
      </c>
      <c r="S27" s="16"/>
    </row>
    <row r="28" spans="1:23" s="38" customFormat="1" hidden="1" x14ac:dyDescent="0.25">
      <c r="A28" s="602" t="s">
        <v>147</v>
      </c>
      <c r="B28" s="464" t="s">
        <v>162</v>
      </c>
      <c r="C28" s="443" t="s">
        <v>105</v>
      </c>
      <c r="D28" s="443" t="s">
        <v>148</v>
      </c>
      <c r="E28" s="443" t="s">
        <v>105</v>
      </c>
      <c r="F28" s="443">
        <v>1.5</v>
      </c>
      <c r="G28" s="691" t="s">
        <v>164</v>
      </c>
      <c r="H28" s="387"/>
      <c r="I28" s="43"/>
      <c r="J28" s="52"/>
      <c r="L28" s="199" t="s">
        <v>147</v>
      </c>
      <c r="M28" s="55" t="s">
        <v>162</v>
      </c>
      <c r="N28" s="30" t="s">
        <v>105</v>
      </c>
      <c r="O28" s="30" t="s">
        <v>148</v>
      </c>
      <c r="P28" s="30" t="s">
        <v>105</v>
      </c>
      <c r="Q28" s="30">
        <v>1.5</v>
      </c>
      <c r="R28" s="66" t="s">
        <v>164</v>
      </c>
      <c r="S28" s="16"/>
    </row>
    <row r="29" spans="1:23" s="38" customFormat="1" hidden="1" x14ac:dyDescent="0.25">
      <c r="A29" s="605" t="s">
        <v>149</v>
      </c>
      <c r="B29" s="464" t="s">
        <v>162</v>
      </c>
      <c r="C29" s="441" t="s">
        <v>105</v>
      </c>
      <c r="D29" s="441" t="s">
        <v>150</v>
      </c>
      <c r="E29" s="441" t="s">
        <v>105</v>
      </c>
      <c r="F29" s="692">
        <v>1.5</v>
      </c>
      <c r="G29" s="693" t="s">
        <v>164</v>
      </c>
      <c r="H29" s="387"/>
      <c r="I29" s="43"/>
      <c r="J29" s="52"/>
      <c r="L29" s="196" t="s">
        <v>149</v>
      </c>
      <c r="M29" s="55" t="s">
        <v>162</v>
      </c>
      <c r="N29" s="32" t="s">
        <v>105</v>
      </c>
      <c r="O29" s="32" t="s">
        <v>150</v>
      </c>
      <c r="P29" s="32" t="s">
        <v>105</v>
      </c>
      <c r="Q29" s="32" t="s">
        <v>155</v>
      </c>
      <c r="R29" s="67" t="s">
        <v>164</v>
      </c>
      <c r="S29" s="16"/>
    </row>
    <row r="30" spans="1:23" ht="15.75" hidden="1" thickBot="1" x14ac:dyDescent="0.3">
      <c r="A30" s="694"/>
      <c r="B30" s="695"/>
      <c r="C30" s="696"/>
      <c r="D30" s="696"/>
      <c r="E30" s="696"/>
      <c r="F30" s="696"/>
      <c r="G30" s="697"/>
      <c r="H30" s="698"/>
      <c r="J30" s="52"/>
      <c r="L30" s="202"/>
      <c r="M30" s="203"/>
      <c r="N30" s="204"/>
      <c r="O30" s="204"/>
      <c r="P30" s="204"/>
      <c r="Q30" s="204"/>
      <c r="R30" s="225"/>
      <c r="S30" s="226"/>
    </row>
    <row r="31" spans="1:23" x14ac:dyDescent="0.25">
      <c r="A31" s="466"/>
      <c r="B31" s="459"/>
      <c r="C31" s="460"/>
      <c r="D31" s="460"/>
      <c r="E31" s="460"/>
      <c r="F31" s="460"/>
      <c r="G31" s="460"/>
      <c r="H31" s="460"/>
    </row>
    <row r="32" spans="1:23" x14ac:dyDescent="0.25">
      <c r="A32" s="466"/>
      <c r="B32" s="459"/>
      <c r="C32" s="460"/>
      <c r="D32" s="460"/>
      <c r="E32" s="460"/>
      <c r="F32" s="460"/>
      <c r="G32" s="460"/>
      <c r="H32" s="460"/>
    </row>
    <row r="33" spans="1:8" x14ac:dyDescent="0.25">
      <c r="A33" s="466"/>
      <c r="B33" s="459"/>
      <c r="C33" s="460"/>
      <c r="D33" s="460"/>
      <c r="E33" s="460"/>
      <c r="F33" s="460"/>
      <c r="G33" s="460"/>
      <c r="H33" s="460"/>
    </row>
    <row r="34" spans="1:8" x14ac:dyDescent="0.25">
      <c r="A34" s="466"/>
      <c r="B34" s="459"/>
      <c r="C34" s="460"/>
      <c r="D34" s="460"/>
      <c r="E34" s="460"/>
      <c r="F34" s="460"/>
      <c r="G34" s="460"/>
      <c r="H34" s="460"/>
    </row>
    <row r="35" spans="1:8" x14ac:dyDescent="0.25">
      <c r="A35" s="466"/>
      <c r="B35" s="459"/>
      <c r="C35" s="460"/>
      <c r="D35" s="460"/>
      <c r="E35" s="460"/>
      <c r="F35" s="460"/>
      <c r="G35" s="460"/>
      <c r="H35" s="460"/>
    </row>
    <row r="36" spans="1:8" x14ac:dyDescent="0.25">
      <c r="A36" s="466"/>
      <c r="B36" s="459"/>
      <c r="C36" s="460"/>
      <c r="D36" s="460"/>
      <c r="E36" s="460"/>
      <c r="F36" s="460"/>
      <c r="G36" s="460"/>
      <c r="H36" s="460"/>
    </row>
    <row r="37" spans="1:8" x14ac:dyDescent="0.25">
      <c r="A37" s="466"/>
      <c r="B37" s="459"/>
      <c r="C37" s="460"/>
      <c r="D37" s="460"/>
      <c r="E37" s="460"/>
      <c r="F37" s="460"/>
      <c r="G37" s="460"/>
      <c r="H37" s="460"/>
    </row>
    <row r="38" spans="1:8" x14ac:dyDescent="0.25">
      <c r="A38" s="466"/>
      <c r="B38" s="459"/>
      <c r="C38" s="460"/>
      <c r="D38" s="460"/>
      <c r="E38" s="460"/>
      <c r="F38" s="460"/>
      <c r="G38" s="460"/>
      <c r="H38" s="460"/>
    </row>
    <row r="39" spans="1:8" x14ac:dyDescent="0.25">
      <c r="A39" s="466"/>
      <c r="B39" s="459"/>
      <c r="C39" s="460"/>
      <c r="D39" s="460"/>
      <c r="E39" s="460"/>
      <c r="F39" s="460"/>
      <c r="G39" s="460"/>
      <c r="H39" s="460"/>
    </row>
    <row r="40" spans="1:8" x14ac:dyDescent="0.25">
      <c r="A40" s="466"/>
      <c r="B40" s="459"/>
      <c r="C40" s="460"/>
      <c r="D40" s="460"/>
      <c r="E40" s="460"/>
      <c r="F40" s="460"/>
      <c r="G40" s="460"/>
      <c r="H40" s="460"/>
    </row>
    <row r="41" spans="1:8" x14ac:dyDescent="0.25">
      <c r="A41" s="466"/>
      <c r="B41" s="459"/>
      <c r="C41" s="460"/>
      <c r="D41" s="460"/>
      <c r="E41" s="460"/>
      <c r="F41" s="460"/>
      <c r="G41" s="460"/>
      <c r="H41" s="460"/>
    </row>
    <row r="42" spans="1:8" x14ac:dyDescent="0.25">
      <c r="A42" s="466"/>
      <c r="B42" s="459"/>
      <c r="C42" s="460"/>
      <c r="D42" s="460"/>
      <c r="E42" s="460"/>
      <c r="F42" s="460"/>
      <c r="G42" s="460"/>
      <c r="H42" s="460"/>
    </row>
    <row r="43" spans="1:8" x14ac:dyDescent="0.25">
      <c r="A43" s="466"/>
      <c r="B43" s="459"/>
      <c r="C43" s="460"/>
      <c r="D43" s="460"/>
      <c r="E43" s="460"/>
      <c r="F43" s="460"/>
      <c r="G43" s="460"/>
      <c r="H43" s="460"/>
    </row>
    <row r="44" spans="1:8" x14ac:dyDescent="0.25">
      <c r="A44" s="466"/>
      <c r="B44" s="459"/>
      <c r="C44" s="460"/>
      <c r="D44" s="460"/>
      <c r="E44" s="460"/>
      <c r="F44" s="460"/>
      <c r="G44" s="460"/>
      <c r="H44" s="460"/>
    </row>
    <row r="45" spans="1:8" x14ac:dyDescent="0.25">
      <c r="A45" s="466"/>
      <c r="B45" s="459"/>
      <c r="C45" s="460"/>
      <c r="D45" s="460"/>
      <c r="E45" s="460"/>
      <c r="F45" s="460"/>
      <c r="G45" s="460"/>
      <c r="H45" s="460"/>
    </row>
    <row r="46" spans="1:8" x14ac:dyDescent="0.25">
      <c r="A46" s="466"/>
      <c r="B46" s="459"/>
      <c r="C46" s="460"/>
      <c r="D46" s="460"/>
      <c r="E46" s="460"/>
      <c r="F46" s="460"/>
      <c r="G46" s="460"/>
      <c r="H46" s="460"/>
    </row>
    <row r="47" spans="1:8" x14ac:dyDescent="0.25">
      <c r="A47" s="466"/>
      <c r="B47" s="459"/>
      <c r="C47" s="460"/>
      <c r="D47" s="460"/>
      <c r="E47" s="460"/>
      <c r="F47" s="460"/>
      <c r="G47" s="460"/>
      <c r="H47" s="460"/>
    </row>
    <row r="48" spans="1:8" x14ac:dyDescent="0.25">
      <c r="A48" s="466"/>
      <c r="B48" s="459"/>
      <c r="C48" s="460"/>
      <c r="D48" s="460"/>
      <c r="E48" s="460"/>
      <c r="F48" s="460"/>
      <c r="G48" s="460"/>
      <c r="H48" s="460"/>
    </row>
    <row r="49" spans="1:8" x14ac:dyDescent="0.25">
      <c r="A49" s="466"/>
      <c r="B49" s="459"/>
      <c r="C49" s="460"/>
      <c r="D49" s="460"/>
      <c r="E49" s="460"/>
      <c r="F49" s="460"/>
      <c r="G49" s="460"/>
      <c r="H49" s="460"/>
    </row>
  </sheetData>
  <mergeCells count="2">
    <mergeCell ref="A1:H1"/>
    <mergeCell ref="L1:S1"/>
  </mergeCells>
  <phoneticPr fontId="0" type="noConversion"/>
  <dataValidations count="4">
    <dataValidation type="list" allowBlank="1" showInputMessage="1" showErrorMessage="1" sqref="A26">
      <formula1>$L$26:$L$29</formula1>
    </dataValidation>
    <dataValidation type="list" allowBlank="1" showInputMessage="1" showErrorMessage="1" sqref="A8">
      <formula1>$L$8:$L$9</formula1>
    </dataValidation>
    <dataValidation type="list" allowBlank="1" showInputMessage="1" showErrorMessage="1" sqref="A12">
      <formula1>$L$12:$L$14</formula1>
    </dataValidation>
    <dataValidation type="list" allowBlank="1" showInputMessage="1" showErrorMessage="1" sqref="A20">
      <formula1>$L$20:$L$22</formula1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Footer>&amp;RCAL Controls GBP price list July 2011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54" t="s">
        <v>0</v>
      </c>
      <c r="B1" s="341" t="s">
        <v>122</v>
      </c>
      <c r="C1" s="341" t="s">
        <v>3</v>
      </c>
      <c r="D1" s="155" t="s">
        <v>3</v>
      </c>
      <c r="E1" s="155" t="s">
        <v>105</v>
      </c>
      <c r="F1" s="155" t="s">
        <v>135</v>
      </c>
      <c r="G1" s="155" t="s">
        <v>105</v>
      </c>
      <c r="H1" s="155" t="s">
        <v>96</v>
      </c>
    </row>
    <row r="2" spans="1:8" x14ac:dyDescent="0.2">
      <c r="A2" s="222" t="s">
        <v>136</v>
      </c>
      <c r="B2" s="73"/>
      <c r="C2" s="190"/>
      <c r="D2" s="75"/>
      <c r="E2" s="76"/>
      <c r="F2" s="76"/>
      <c r="G2" s="205"/>
      <c r="H2" s="205"/>
    </row>
    <row r="3" spans="1:8" x14ac:dyDescent="0.2">
      <c r="A3" s="194" t="s">
        <v>125</v>
      </c>
      <c r="B3" s="183"/>
      <c r="C3" s="84"/>
      <c r="D3" s="82"/>
      <c r="E3" s="84"/>
      <c r="F3" s="84"/>
      <c r="G3" s="207"/>
      <c r="H3" s="207"/>
    </row>
    <row r="4" spans="1:8" x14ac:dyDescent="0.2">
      <c r="A4" s="223" t="s">
        <v>123</v>
      </c>
      <c r="B4" s="208" t="s">
        <v>124</v>
      </c>
      <c r="C4" s="95"/>
      <c r="D4" s="95"/>
      <c r="E4" s="96"/>
      <c r="F4" s="96"/>
      <c r="G4" s="209"/>
      <c r="H4" s="209"/>
    </row>
    <row r="5" spans="1:8" x14ac:dyDescent="0.2">
      <c r="A5" s="223"/>
      <c r="B5" s="208"/>
      <c r="C5" s="95"/>
      <c r="D5" s="95"/>
      <c r="E5" s="96"/>
      <c r="F5" s="96"/>
      <c r="G5" s="209"/>
      <c r="H5" s="209"/>
    </row>
    <row r="6" spans="1:8" x14ac:dyDescent="0.2">
      <c r="A6" s="194" t="s">
        <v>126</v>
      </c>
      <c r="B6" s="183"/>
      <c r="C6" s="84"/>
      <c r="D6" s="84"/>
      <c r="E6" s="84"/>
      <c r="F6" s="84"/>
      <c r="G6" s="207"/>
      <c r="H6" s="207"/>
    </row>
    <row r="7" spans="1:8" x14ac:dyDescent="0.2">
      <c r="A7" s="198" t="s">
        <v>127</v>
      </c>
      <c r="B7" s="57"/>
      <c r="C7" s="59">
        <v>1</v>
      </c>
      <c r="D7" s="59"/>
      <c r="E7" s="59"/>
      <c r="F7" s="59"/>
      <c r="G7" s="206"/>
      <c r="H7" s="206"/>
    </row>
    <row r="8" spans="1:8" x14ac:dyDescent="0.2">
      <c r="A8" s="199" t="s">
        <v>128</v>
      </c>
      <c r="B8" s="55" t="s">
        <v>129</v>
      </c>
      <c r="C8" s="30">
        <v>2</v>
      </c>
      <c r="D8" s="30"/>
      <c r="E8" s="30"/>
      <c r="F8" s="36"/>
      <c r="G8" s="61"/>
      <c r="H8" s="61"/>
    </row>
    <row r="9" spans="1:8" x14ac:dyDescent="0.2">
      <c r="A9" s="200"/>
      <c r="B9" s="185"/>
      <c r="C9" s="89"/>
      <c r="D9" s="89"/>
      <c r="E9" s="87"/>
      <c r="F9" s="89"/>
      <c r="G9" s="210"/>
      <c r="H9" s="210"/>
    </row>
    <row r="10" spans="1:8" x14ac:dyDescent="0.2">
      <c r="A10" s="194" t="s">
        <v>130</v>
      </c>
      <c r="B10" s="183"/>
      <c r="C10" s="84"/>
      <c r="D10" s="84"/>
      <c r="E10" s="84"/>
      <c r="F10" s="84"/>
      <c r="G10" s="207"/>
      <c r="H10" s="207"/>
    </row>
    <row r="11" spans="1:8" x14ac:dyDescent="0.2">
      <c r="A11" s="198" t="s">
        <v>115</v>
      </c>
      <c r="B11" s="57" t="s">
        <v>133</v>
      </c>
      <c r="C11" s="59"/>
      <c r="D11" s="59">
        <v>1</v>
      </c>
      <c r="E11" s="59"/>
      <c r="F11" s="59"/>
      <c r="G11" s="206"/>
      <c r="H11" s="206"/>
    </row>
    <row r="12" spans="1:8" x14ac:dyDescent="0.2">
      <c r="A12" s="199" t="s">
        <v>116</v>
      </c>
      <c r="B12" s="55" t="s">
        <v>133</v>
      </c>
      <c r="C12" s="30"/>
      <c r="D12" s="30">
        <v>2</v>
      </c>
      <c r="E12" s="30"/>
      <c r="F12" s="30"/>
      <c r="G12" s="60"/>
      <c r="H12" s="60"/>
    </row>
    <row r="13" spans="1:8" x14ac:dyDescent="0.2">
      <c r="A13" s="199" t="s">
        <v>131</v>
      </c>
      <c r="B13" s="55" t="s">
        <v>132</v>
      </c>
      <c r="C13" s="65"/>
      <c r="D13" s="30">
        <v>3</v>
      </c>
      <c r="E13" s="219"/>
      <c r="F13" s="219"/>
      <c r="G13" s="220"/>
      <c r="H13" s="220"/>
    </row>
    <row r="14" spans="1:8" x14ac:dyDescent="0.2">
      <c r="A14" s="224"/>
      <c r="B14" s="211"/>
      <c r="C14" s="212"/>
      <c r="D14" s="96"/>
      <c r="E14" s="213"/>
      <c r="F14" s="213"/>
      <c r="G14" s="214"/>
      <c r="H14" s="214"/>
    </row>
    <row r="15" spans="1:8" x14ac:dyDescent="0.2">
      <c r="A15" s="194" t="s">
        <v>98</v>
      </c>
      <c r="B15" s="183"/>
      <c r="C15" s="84"/>
      <c r="D15" s="82"/>
      <c r="E15" s="84"/>
      <c r="F15" s="84"/>
      <c r="G15" s="207"/>
      <c r="H15" s="207"/>
    </row>
    <row r="16" spans="1:8" x14ac:dyDescent="0.2">
      <c r="A16" s="195" t="s">
        <v>134</v>
      </c>
      <c r="B16" s="182"/>
      <c r="C16" s="78"/>
      <c r="D16" s="78"/>
      <c r="E16" s="59"/>
      <c r="F16" s="59" t="s">
        <v>135</v>
      </c>
      <c r="G16" s="206"/>
      <c r="H16" s="206"/>
    </row>
    <row r="17" spans="1:8" x14ac:dyDescent="0.2">
      <c r="A17" s="223"/>
      <c r="B17" s="208"/>
      <c r="C17" s="95"/>
      <c r="D17" s="95"/>
      <c r="E17" s="96"/>
      <c r="F17" s="96"/>
      <c r="G17" s="209"/>
      <c r="H17" s="209"/>
    </row>
    <row r="18" spans="1:8" x14ac:dyDescent="0.2">
      <c r="A18" s="194" t="s">
        <v>106</v>
      </c>
      <c r="B18" s="80"/>
      <c r="C18" s="80"/>
      <c r="D18" s="83"/>
      <c r="E18" s="83"/>
      <c r="F18" s="84"/>
      <c r="G18" s="84"/>
      <c r="H18" s="83"/>
    </row>
    <row r="19" spans="1:8" x14ac:dyDescent="0.2">
      <c r="A19" s="198" t="s">
        <v>107</v>
      </c>
      <c r="B19" s="88"/>
      <c r="C19" s="88"/>
      <c r="D19" s="79"/>
      <c r="E19" s="79"/>
      <c r="F19" s="59"/>
      <c r="G19" s="59"/>
      <c r="H19" s="59">
        <v>230</v>
      </c>
    </row>
    <row r="20" spans="1:8" x14ac:dyDescent="0.2">
      <c r="A20" s="199" t="s">
        <v>119</v>
      </c>
      <c r="B20" s="29"/>
      <c r="C20" s="29"/>
      <c r="D20" s="33"/>
      <c r="E20" s="33"/>
      <c r="F20" s="30"/>
      <c r="G20" s="30"/>
      <c r="H20" s="30">
        <v>12</v>
      </c>
    </row>
    <row r="21" spans="1:8" x14ac:dyDescent="0.2">
      <c r="A21" s="199" t="s">
        <v>120</v>
      </c>
      <c r="B21" s="29"/>
      <c r="C21" s="29"/>
      <c r="D21" s="33"/>
      <c r="E21" s="33"/>
      <c r="F21" s="30"/>
      <c r="G21" s="30"/>
      <c r="H21" s="30">
        <v>24</v>
      </c>
    </row>
    <row r="22" spans="1:8" x14ac:dyDescent="0.2">
      <c r="A22" s="199"/>
      <c r="B22" s="55"/>
      <c r="C22" s="30"/>
      <c r="D22" s="30"/>
      <c r="E22" s="30"/>
      <c r="F22" s="30"/>
      <c r="G22" s="60"/>
      <c r="H22" s="60"/>
    </row>
    <row r="23" spans="1:8" x14ac:dyDescent="0.2">
      <c r="A23" s="316"/>
      <c r="B23" s="317"/>
      <c r="C23" s="320"/>
      <c r="D23" s="320"/>
      <c r="E23" s="320"/>
      <c r="F23" s="320"/>
      <c r="G23" s="321"/>
      <c r="H23" s="321"/>
    </row>
    <row r="24" spans="1:8" x14ac:dyDescent="0.2">
      <c r="A24" s="154" t="s">
        <v>0</v>
      </c>
      <c r="B24" s="340" t="s">
        <v>154</v>
      </c>
      <c r="C24" s="341" t="s">
        <v>105</v>
      </c>
      <c r="D24" s="341" t="s">
        <v>96</v>
      </c>
      <c r="E24" s="155" t="s">
        <v>105</v>
      </c>
      <c r="F24" s="155" t="s">
        <v>155</v>
      </c>
      <c r="G24" s="221" t="s">
        <v>3</v>
      </c>
      <c r="H24" s="343"/>
    </row>
    <row r="25" spans="1:8" x14ac:dyDescent="0.2">
      <c r="A25" s="222" t="s">
        <v>153</v>
      </c>
      <c r="B25" s="181"/>
      <c r="C25" s="75"/>
      <c r="D25" s="190"/>
      <c r="E25" s="190"/>
      <c r="F25" s="75"/>
      <c r="G25" s="215"/>
      <c r="H25" s="16"/>
    </row>
    <row r="26" spans="1:8" x14ac:dyDescent="0.2">
      <c r="A26" s="194" t="s">
        <v>146</v>
      </c>
      <c r="B26" s="183"/>
      <c r="C26" s="82"/>
      <c r="D26" s="84"/>
      <c r="E26" s="84"/>
      <c r="F26" s="84"/>
      <c r="G26" s="217"/>
      <c r="H26" s="218"/>
    </row>
    <row r="27" spans="1:8" x14ac:dyDescent="0.2">
      <c r="A27" s="198" t="s">
        <v>156</v>
      </c>
      <c r="B27" s="57" t="s">
        <v>159</v>
      </c>
      <c r="C27" s="59" t="s">
        <v>105</v>
      </c>
      <c r="D27" s="58" t="s">
        <v>157</v>
      </c>
      <c r="E27" s="58"/>
      <c r="F27" s="58">
        <v>1.5</v>
      </c>
      <c r="G27" s="216" t="s">
        <v>18</v>
      </c>
      <c r="H27" s="16"/>
    </row>
    <row r="28" spans="1:8" x14ac:dyDescent="0.2">
      <c r="A28" s="199" t="s">
        <v>161</v>
      </c>
      <c r="B28" s="55" t="s">
        <v>160</v>
      </c>
      <c r="C28" s="30" t="s">
        <v>105</v>
      </c>
      <c r="D28" s="65" t="s">
        <v>158</v>
      </c>
      <c r="E28" s="65"/>
      <c r="F28" s="65">
        <v>1.5</v>
      </c>
      <c r="G28" s="66" t="s">
        <v>163</v>
      </c>
      <c r="H28" s="16"/>
    </row>
    <row r="29" spans="1:8" x14ac:dyDescent="0.2">
      <c r="A29" s="199" t="s">
        <v>147</v>
      </c>
      <c r="B29" s="55" t="s">
        <v>162</v>
      </c>
      <c r="C29" s="30" t="s">
        <v>105</v>
      </c>
      <c r="D29" s="30" t="s">
        <v>148</v>
      </c>
      <c r="E29" s="30" t="s">
        <v>105</v>
      </c>
      <c r="F29" s="30">
        <v>1.5</v>
      </c>
      <c r="G29" s="66" t="s">
        <v>164</v>
      </c>
      <c r="H29" s="16"/>
    </row>
    <row r="30" spans="1:8" x14ac:dyDescent="0.2">
      <c r="A30" s="196" t="s">
        <v>149</v>
      </c>
      <c r="B30" s="55" t="s">
        <v>162</v>
      </c>
      <c r="C30" s="32" t="s">
        <v>105</v>
      </c>
      <c r="D30" s="32" t="s">
        <v>150</v>
      </c>
      <c r="E30" s="32" t="s">
        <v>105</v>
      </c>
      <c r="F30" s="344">
        <v>1.5</v>
      </c>
      <c r="G30" s="67" t="s">
        <v>164</v>
      </c>
      <c r="H30" s="1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U1356"/>
  <sheetViews>
    <sheetView view="pageBreakPreview" zoomScaleNormal="100" zoomScaleSheetLayoutView="130" workbookViewId="0">
      <selection sqref="A1:F1"/>
    </sheetView>
  </sheetViews>
  <sheetFormatPr defaultRowHeight="15" x14ac:dyDescent="0.25"/>
  <cols>
    <col min="1" max="1" width="60" style="462" customWidth="1"/>
    <col min="2" max="2" width="15.7109375" style="462" customWidth="1"/>
    <col min="3" max="3" width="2.5703125" style="462" customWidth="1"/>
    <col min="4" max="4" width="5.7109375" style="462" customWidth="1"/>
    <col min="5" max="5" width="2.5703125" style="462" customWidth="1"/>
    <col min="6" max="6" width="5.7109375" style="462" customWidth="1"/>
    <col min="7" max="11" width="9.140625" style="38"/>
    <col min="12" max="17" width="9.140625" style="38" hidden="1" customWidth="1"/>
    <col min="18" max="21" width="9.140625" style="38"/>
    <col min="22" max="16384" width="9.140625" style="22"/>
  </cols>
  <sheetData>
    <row r="1" spans="1:21" ht="45" customHeight="1" thickTop="1" x14ac:dyDescent="0.2">
      <c r="A1" s="854" t="s">
        <v>499</v>
      </c>
      <c r="B1" s="855"/>
      <c r="C1" s="855"/>
      <c r="D1" s="855"/>
      <c r="E1" s="855"/>
      <c r="F1" s="855"/>
      <c r="G1" s="37"/>
      <c r="L1" s="856" t="s">
        <v>137</v>
      </c>
      <c r="M1" s="857"/>
      <c r="N1" s="857"/>
      <c r="O1" s="857"/>
      <c r="P1" s="857"/>
      <c r="Q1" s="857"/>
    </row>
    <row r="2" spans="1:21" s="53" customFormat="1" ht="15" customHeight="1" x14ac:dyDescent="0.2">
      <c r="A2" s="718" t="s">
        <v>479</v>
      </c>
      <c r="B2" s="623" t="s">
        <v>138</v>
      </c>
      <c r="C2" s="623" t="s">
        <v>105</v>
      </c>
      <c r="D2" s="623">
        <f>D5</f>
        <v>230</v>
      </c>
      <c r="E2" s="513"/>
      <c r="F2" s="513"/>
      <c r="G2" s="52"/>
      <c r="H2" s="52"/>
      <c r="I2" s="52"/>
      <c r="J2" s="52"/>
      <c r="K2" s="52"/>
      <c r="L2" s="154" t="s">
        <v>0</v>
      </c>
      <c r="M2" s="340" t="s">
        <v>138</v>
      </c>
      <c r="N2" s="341" t="s">
        <v>105</v>
      </c>
      <c r="O2" s="341" t="s">
        <v>96</v>
      </c>
      <c r="P2" s="155"/>
      <c r="Q2" s="155"/>
      <c r="R2" s="52"/>
      <c r="S2" s="52"/>
      <c r="T2" s="52"/>
      <c r="U2" s="52"/>
    </row>
    <row r="3" spans="1:21" s="25" customFormat="1" ht="15" customHeight="1" x14ac:dyDescent="0.25">
      <c r="A3" s="719" t="s">
        <v>480</v>
      </c>
      <c r="B3" s="716"/>
      <c r="C3" s="716"/>
      <c r="D3" s="717"/>
      <c r="E3" s="717"/>
      <c r="F3" s="716"/>
      <c r="G3" s="41"/>
      <c r="H3" s="52"/>
      <c r="I3" s="41"/>
      <c r="J3" s="41"/>
      <c r="K3" s="41"/>
      <c r="L3" s="228" t="s">
        <v>139</v>
      </c>
      <c r="M3" s="181"/>
      <c r="N3" s="73"/>
      <c r="O3" s="74"/>
      <c r="P3" s="74"/>
      <c r="Q3" s="75"/>
      <c r="R3" s="41"/>
      <c r="S3" s="41"/>
      <c r="T3" s="41"/>
      <c r="U3" s="41"/>
    </row>
    <row r="4" spans="1:21" s="18" customFormat="1" ht="15" customHeight="1" x14ac:dyDescent="0.25">
      <c r="A4" s="720" t="s">
        <v>106</v>
      </c>
      <c r="B4" s="574"/>
      <c r="C4" s="574"/>
      <c r="D4" s="576"/>
      <c r="E4" s="576"/>
      <c r="F4" s="576"/>
      <c r="G4" s="42"/>
      <c r="H4" s="52"/>
      <c r="I4" s="42"/>
      <c r="J4" s="42"/>
      <c r="K4" s="42"/>
      <c r="L4" s="194" t="s">
        <v>106</v>
      </c>
      <c r="M4" s="183"/>
      <c r="N4" s="80"/>
      <c r="O4" s="83"/>
      <c r="P4" s="83"/>
      <c r="Q4" s="84"/>
      <c r="R4" s="42"/>
      <c r="S4" s="42"/>
      <c r="T4" s="42"/>
      <c r="U4" s="42"/>
    </row>
    <row r="5" spans="1:21" s="18" customFormat="1" ht="15" customHeight="1" x14ac:dyDescent="0.25">
      <c r="A5" s="721" t="s">
        <v>107</v>
      </c>
      <c r="B5" s="520"/>
      <c r="C5" s="520"/>
      <c r="D5" s="520">
        <f>VLOOKUP(A5,TimerData!A:F,4,FALSE)</f>
        <v>230</v>
      </c>
      <c r="E5" s="520"/>
      <c r="F5" s="520"/>
      <c r="G5" s="42"/>
      <c r="H5" s="52"/>
      <c r="I5" s="42"/>
      <c r="J5" s="42"/>
      <c r="K5" s="42"/>
      <c r="L5" s="198" t="s">
        <v>107</v>
      </c>
      <c r="M5" s="57"/>
      <c r="N5" s="88"/>
      <c r="O5" s="59">
        <v>230</v>
      </c>
      <c r="P5" s="79"/>
      <c r="Q5" s="59"/>
      <c r="R5" s="42"/>
      <c r="S5" s="42"/>
      <c r="T5" s="42"/>
      <c r="U5" s="42"/>
    </row>
    <row r="6" spans="1:21" s="18" customFormat="1" ht="12" hidden="1" customHeight="1" x14ac:dyDescent="0.25">
      <c r="A6" s="714" t="s">
        <v>119</v>
      </c>
      <c r="B6" s="438"/>
      <c r="C6" s="438"/>
      <c r="D6" s="438">
        <v>12</v>
      </c>
      <c r="E6" s="438"/>
      <c r="F6" s="438"/>
      <c r="G6" s="42"/>
      <c r="H6" s="52"/>
      <c r="I6" s="42"/>
      <c r="J6" s="42"/>
      <c r="K6" s="42"/>
      <c r="L6" s="199" t="s">
        <v>119</v>
      </c>
      <c r="M6" s="55"/>
      <c r="N6" s="29"/>
      <c r="O6" s="30">
        <v>12</v>
      </c>
      <c r="P6" s="33"/>
      <c r="Q6" s="30"/>
      <c r="R6" s="42"/>
      <c r="S6" s="42"/>
      <c r="T6" s="42"/>
      <c r="U6" s="42"/>
    </row>
    <row r="7" spans="1:21" s="7" customFormat="1" ht="12" hidden="1" customHeight="1" x14ac:dyDescent="0.25">
      <c r="A7" s="715" t="s">
        <v>120</v>
      </c>
      <c r="B7" s="443"/>
      <c r="C7" s="443"/>
      <c r="D7" s="443">
        <v>24</v>
      </c>
      <c r="E7" s="443"/>
      <c r="F7" s="443"/>
      <c r="G7" s="43"/>
      <c r="H7" s="52"/>
      <c r="I7" s="43"/>
      <c r="J7" s="43"/>
      <c r="K7" s="43"/>
      <c r="L7" s="199" t="s">
        <v>120</v>
      </c>
      <c r="M7" s="55"/>
      <c r="N7" s="29"/>
      <c r="O7" s="30">
        <v>24</v>
      </c>
      <c r="P7" s="33"/>
      <c r="Q7" s="30"/>
      <c r="R7" s="43"/>
      <c r="S7" s="43"/>
      <c r="T7" s="43"/>
      <c r="U7" s="43"/>
    </row>
    <row r="8" spans="1:21" s="26" customFormat="1" ht="12" customHeight="1" x14ac:dyDescent="0.15">
      <c r="A8" s="718" t="s">
        <v>478</v>
      </c>
      <c r="B8" s="623" t="s">
        <v>140</v>
      </c>
      <c r="C8" s="623" t="s">
        <v>105</v>
      </c>
      <c r="D8" s="623" t="str">
        <f>D10</f>
        <v>SM</v>
      </c>
      <c r="E8" s="513"/>
      <c r="F8" s="513"/>
      <c r="G8" s="52"/>
      <c r="H8" s="52"/>
      <c r="I8" s="45"/>
      <c r="J8" s="45"/>
      <c r="K8" s="45"/>
      <c r="L8" s="154" t="s">
        <v>0</v>
      </c>
      <c r="M8" s="340" t="s">
        <v>140</v>
      </c>
      <c r="N8" s="341" t="s">
        <v>105</v>
      </c>
      <c r="O8" s="341" t="s">
        <v>3</v>
      </c>
      <c r="P8" s="155"/>
      <c r="Q8" s="155"/>
      <c r="R8" s="45"/>
      <c r="S8" s="45"/>
      <c r="T8" s="45"/>
      <c r="U8" s="45"/>
    </row>
    <row r="9" spans="1:21" ht="12.2" customHeight="1" x14ac:dyDescent="0.25">
      <c r="A9" s="720" t="s">
        <v>106</v>
      </c>
      <c r="B9" s="574"/>
      <c r="C9" s="574"/>
      <c r="D9" s="576"/>
      <c r="E9" s="576"/>
      <c r="F9" s="576"/>
      <c r="H9" s="52"/>
      <c r="L9" s="194" t="s">
        <v>106</v>
      </c>
      <c r="M9" s="183"/>
      <c r="N9" s="80"/>
      <c r="O9" s="83"/>
      <c r="P9" s="83"/>
      <c r="Q9" s="84"/>
    </row>
    <row r="10" spans="1:21" ht="12.2" customHeight="1" x14ac:dyDescent="0.25">
      <c r="A10" s="721" t="s">
        <v>345</v>
      </c>
      <c r="B10" s="520"/>
      <c r="C10" s="520"/>
      <c r="D10" s="520" t="str">
        <f>VLOOKUP(A10,TimerData!A:F,4,FALSE)</f>
        <v>SM</v>
      </c>
      <c r="E10" s="520"/>
      <c r="F10" s="520"/>
      <c r="H10" s="52"/>
      <c r="L10" s="198" t="s">
        <v>107</v>
      </c>
      <c r="M10" s="57"/>
      <c r="N10" s="88"/>
      <c r="O10" s="59">
        <v>230</v>
      </c>
      <c r="P10" s="79"/>
      <c r="Q10" s="59"/>
    </row>
    <row r="11" spans="1:21" hidden="1" x14ac:dyDescent="0.25">
      <c r="A11" s="722" t="s">
        <v>345</v>
      </c>
      <c r="B11" s="438"/>
      <c r="C11" s="436"/>
      <c r="D11" s="436" t="s">
        <v>108</v>
      </c>
      <c r="E11" s="436"/>
      <c r="F11" s="436"/>
      <c r="G11" s="52"/>
      <c r="H11" s="52"/>
      <c r="L11" s="196" t="s">
        <v>345</v>
      </c>
      <c r="M11" s="57"/>
      <c r="N11" s="31"/>
      <c r="O11" s="32" t="s">
        <v>108</v>
      </c>
      <c r="P11" s="32"/>
      <c r="Q11" s="32"/>
    </row>
    <row r="12" spans="1:21" s="24" customFormat="1" x14ac:dyDescent="0.25">
      <c r="A12" s="718" t="s">
        <v>477</v>
      </c>
      <c r="B12" s="623" t="s">
        <v>141</v>
      </c>
      <c r="C12" s="623" t="s">
        <v>105</v>
      </c>
      <c r="D12" s="513" t="s">
        <v>117</v>
      </c>
      <c r="E12" s="513" t="s">
        <v>105</v>
      </c>
      <c r="F12" s="723">
        <f>F16</f>
        <v>24</v>
      </c>
      <c r="G12" s="52"/>
      <c r="H12" s="52"/>
      <c r="I12" s="40"/>
      <c r="J12" s="40"/>
      <c r="K12" s="40"/>
      <c r="L12" s="154" t="s">
        <v>0</v>
      </c>
      <c r="M12" s="340" t="s">
        <v>141</v>
      </c>
      <c r="N12" s="341" t="s">
        <v>105</v>
      </c>
      <c r="O12" s="155" t="s">
        <v>117</v>
      </c>
      <c r="P12" s="155" t="s">
        <v>105</v>
      </c>
      <c r="Q12" s="342" t="s">
        <v>96</v>
      </c>
      <c r="R12" s="40"/>
      <c r="S12" s="40"/>
      <c r="T12" s="40"/>
      <c r="U12" s="40"/>
    </row>
    <row r="13" spans="1:21" x14ac:dyDescent="0.25">
      <c r="A13" s="720" t="s">
        <v>98</v>
      </c>
      <c r="B13" s="574"/>
      <c r="C13" s="574"/>
      <c r="D13" s="576"/>
      <c r="E13" s="576"/>
      <c r="F13" s="576"/>
      <c r="H13" s="52"/>
      <c r="L13" s="194" t="s">
        <v>98</v>
      </c>
      <c r="M13" s="183"/>
      <c r="N13" s="80"/>
      <c r="O13" s="83"/>
      <c r="P13" s="83"/>
      <c r="Q13" s="84"/>
    </row>
    <row r="14" spans="1:21" x14ac:dyDescent="0.25">
      <c r="A14" s="721" t="s">
        <v>118</v>
      </c>
      <c r="B14" s="520"/>
      <c r="C14" s="520"/>
      <c r="D14" s="520" t="s">
        <v>117</v>
      </c>
      <c r="E14" s="520"/>
      <c r="F14" s="520"/>
      <c r="H14" s="52"/>
      <c r="L14" s="198" t="s">
        <v>118</v>
      </c>
      <c r="M14" s="57"/>
      <c r="N14" s="88"/>
      <c r="O14" s="59" t="s">
        <v>117</v>
      </c>
      <c r="P14" s="79"/>
      <c r="Q14" s="59"/>
    </row>
    <row r="15" spans="1:21" x14ac:dyDescent="0.25">
      <c r="A15" s="720" t="s">
        <v>106</v>
      </c>
      <c r="B15" s="574"/>
      <c r="C15" s="574"/>
      <c r="D15" s="576"/>
      <c r="E15" s="576"/>
      <c r="F15" s="576"/>
      <c r="H15" s="52"/>
      <c r="L15" s="194" t="s">
        <v>106</v>
      </c>
      <c r="M15" s="183"/>
      <c r="N15" s="80"/>
      <c r="O15" s="83"/>
      <c r="P15" s="83"/>
      <c r="Q15" s="84"/>
    </row>
    <row r="16" spans="1:21" x14ac:dyDescent="0.25">
      <c r="A16" s="721" t="s">
        <v>120</v>
      </c>
      <c r="B16" s="520"/>
      <c r="C16" s="520"/>
      <c r="D16" s="520"/>
      <c r="E16" s="520"/>
      <c r="F16" s="520">
        <f>VLOOKUP(A16,TimerData!A:F,4,FALSE)</f>
        <v>24</v>
      </c>
      <c r="H16" s="52"/>
      <c r="L16" s="198" t="s">
        <v>107</v>
      </c>
      <c r="M16" s="57"/>
      <c r="N16" s="88"/>
      <c r="O16" s="59"/>
      <c r="P16" s="79"/>
      <c r="Q16" s="59">
        <v>230</v>
      </c>
    </row>
    <row r="17" spans="1:21" hidden="1" x14ac:dyDescent="0.25">
      <c r="A17" s="724" t="s">
        <v>119</v>
      </c>
      <c r="B17" s="432"/>
      <c r="C17" s="432"/>
      <c r="D17" s="432"/>
      <c r="E17" s="432"/>
      <c r="F17" s="432">
        <v>12</v>
      </c>
      <c r="H17" s="52"/>
      <c r="L17" s="200" t="s">
        <v>119</v>
      </c>
      <c r="M17" s="186"/>
      <c r="N17" s="90"/>
      <c r="O17" s="87"/>
      <c r="P17" s="86"/>
      <c r="Q17" s="87">
        <v>12</v>
      </c>
    </row>
    <row r="18" spans="1:21" hidden="1" x14ac:dyDescent="0.25">
      <c r="A18" s="714" t="s">
        <v>120</v>
      </c>
      <c r="B18" s="438"/>
      <c r="C18" s="438"/>
      <c r="D18" s="438"/>
      <c r="E18" s="438"/>
      <c r="F18" s="438">
        <v>24</v>
      </c>
      <c r="H18" s="52"/>
      <c r="L18" s="198" t="s">
        <v>120</v>
      </c>
      <c r="M18" s="57"/>
      <c r="N18" s="88"/>
      <c r="O18" s="59"/>
      <c r="P18" s="79"/>
      <c r="Q18" s="59">
        <v>24</v>
      </c>
    </row>
    <row r="19" spans="1:21" s="24" customFormat="1" x14ac:dyDescent="0.2">
      <c r="A19" s="718" t="s">
        <v>476</v>
      </c>
      <c r="B19" s="623" t="s">
        <v>145</v>
      </c>
      <c r="C19" s="623" t="s">
        <v>105</v>
      </c>
      <c r="D19" s="623" t="str">
        <f>D21</f>
        <v>APS</v>
      </c>
      <c r="E19" s="513" t="s">
        <v>105</v>
      </c>
      <c r="F19" s="513" t="s">
        <v>151</v>
      </c>
      <c r="G19" s="52"/>
      <c r="H19" s="52"/>
      <c r="I19" s="40"/>
      <c r="J19" s="40"/>
      <c r="K19" s="40"/>
      <c r="L19" s="154" t="s">
        <v>0</v>
      </c>
      <c r="M19" s="340" t="s">
        <v>145</v>
      </c>
      <c r="N19" s="341" t="s">
        <v>105</v>
      </c>
      <c r="O19" s="341" t="s">
        <v>96</v>
      </c>
      <c r="P19" s="155" t="s">
        <v>105</v>
      </c>
      <c r="Q19" s="155" t="s">
        <v>151</v>
      </c>
      <c r="R19" s="40"/>
      <c r="S19" s="40"/>
      <c r="T19" s="40"/>
      <c r="U19" s="40"/>
    </row>
    <row r="20" spans="1:21" x14ac:dyDescent="0.25">
      <c r="A20" s="720" t="s">
        <v>146</v>
      </c>
      <c r="B20" s="574"/>
      <c r="C20" s="574"/>
      <c r="D20" s="576"/>
      <c r="E20" s="576"/>
      <c r="F20" s="576"/>
      <c r="H20" s="52"/>
      <c r="L20" s="194" t="s">
        <v>146</v>
      </c>
      <c r="M20" s="183"/>
      <c r="N20" s="82"/>
      <c r="O20" s="84"/>
      <c r="P20" s="84"/>
      <c r="Q20" s="84"/>
    </row>
    <row r="21" spans="1:21" x14ac:dyDescent="0.25">
      <c r="A21" s="725" t="s">
        <v>147</v>
      </c>
      <c r="B21" s="726" t="s">
        <v>162</v>
      </c>
      <c r="C21" s="726" t="s">
        <v>105</v>
      </c>
      <c r="D21" s="726" t="str">
        <f>VLOOKUP(A21,TimerData!A:F,4,FALSE)</f>
        <v>APS</v>
      </c>
      <c r="E21" s="726" t="s">
        <v>105</v>
      </c>
      <c r="F21" s="726" t="s">
        <v>151</v>
      </c>
      <c r="H21" s="52"/>
      <c r="L21" s="198" t="s">
        <v>147</v>
      </c>
      <c r="M21" s="57" t="s">
        <v>162</v>
      </c>
      <c r="N21" s="59" t="s">
        <v>105</v>
      </c>
      <c r="O21" s="59" t="s">
        <v>148</v>
      </c>
      <c r="P21" s="59" t="s">
        <v>105</v>
      </c>
      <c r="Q21" s="59" t="s">
        <v>151</v>
      </c>
    </row>
    <row r="22" spans="1:21" hidden="1" x14ac:dyDescent="0.25">
      <c r="A22" s="727" t="s">
        <v>149</v>
      </c>
      <c r="B22" s="520" t="s">
        <v>162</v>
      </c>
      <c r="C22" s="634" t="s">
        <v>105</v>
      </c>
      <c r="D22" s="634" t="s">
        <v>150</v>
      </c>
      <c r="E22" s="634" t="s">
        <v>105</v>
      </c>
      <c r="F22" s="634" t="s">
        <v>151</v>
      </c>
      <c r="H22" s="52"/>
      <c r="L22" s="196" t="s">
        <v>149</v>
      </c>
      <c r="M22" s="57" t="s">
        <v>162</v>
      </c>
      <c r="N22" s="32" t="s">
        <v>105</v>
      </c>
      <c r="O22" s="32" t="s">
        <v>150</v>
      </c>
      <c r="P22" s="32" t="s">
        <v>105</v>
      </c>
      <c r="Q22" s="32" t="s">
        <v>151</v>
      </c>
    </row>
    <row r="23" spans="1:21" x14ac:dyDescent="0.25">
      <c r="A23" s="460"/>
      <c r="B23" s="460"/>
      <c r="C23" s="460"/>
      <c r="D23" s="460"/>
      <c r="E23" s="460"/>
      <c r="F23" s="460"/>
      <c r="H23" s="52"/>
    </row>
    <row r="24" spans="1:21" x14ac:dyDescent="0.25">
      <c r="A24" s="460"/>
      <c r="B24" s="460"/>
      <c r="C24" s="460"/>
      <c r="D24" s="460"/>
      <c r="E24" s="460"/>
      <c r="F24" s="460"/>
      <c r="H24" s="52"/>
    </row>
    <row r="25" spans="1:21" x14ac:dyDescent="0.25">
      <c r="A25" s="460"/>
      <c r="B25" s="460"/>
      <c r="C25" s="460"/>
      <c r="D25" s="460"/>
      <c r="E25" s="460"/>
      <c r="F25" s="460"/>
    </row>
    <row r="26" spans="1:21" x14ac:dyDescent="0.25">
      <c r="A26" s="460"/>
      <c r="B26" s="460"/>
      <c r="C26" s="460"/>
      <c r="D26" s="460"/>
      <c r="E26" s="460"/>
      <c r="F26" s="460"/>
    </row>
    <row r="27" spans="1:21" x14ac:dyDescent="0.25">
      <c r="A27" s="460"/>
      <c r="B27" s="460"/>
      <c r="C27" s="460"/>
      <c r="D27" s="460"/>
      <c r="E27" s="460"/>
      <c r="F27" s="460"/>
    </row>
    <row r="28" spans="1:21" x14ac:dyDescent="0.25">
      <c r="A28" s="460"/>
      <c r="B28" s="460"/>
      <c r="C28" s="460"/>
      <c r="D28" s="460"/>
      <c r="E28" s="460"/>
      <c r="F28" s="460"/>
    </row>
    <row r="29" spans="1:21" x14ac:dyDescent="0.25">
      <c r="A29" s="460"/>
      <c r="B29" s="460"/>
      <c r="C29" s="460"/>
      <c r="D29" s="460"/>
      <c r="E29" s="460"/>
      <c r="F29" s="460"/>
    </row>
    <row r="30" spans="1:21" x14ac:dyDescent="0.25">
      <c r="A30" s="460"/>
      <c r="B30" s="460"/>
      <c r="C30" s="460"/>
      <c r="D30" s="460"/>
      <c r="E30" s="460"/>
      <c r="F30" s="460"/>
    </row>
    <row r="31" spans="1:21" x14ac:dyDescent="0.25">
      <c r="A31" s="460"/>
      <c r="B31" s="460"/>
      <c r="C31" s="460"/>
      <c r="D31" s="460"/>
      <c r="E31" s="460"/>
      <c r="F31" s="460"/>
    </row>
    <row r="32" spans="1:21" x14ac:dyDescent="0.25">
      <c r="A32" s="460"/>
      <c r="B32" s="460"/>
      <c r="C32" s="460"/>
      <c r="D32" s="460"/>
      <c r="E32" s="460"/>
      <c r="F32" s="460"/>
    </row>
    <row r="33" spans="1:6" x14ac:dyDescent="0.25">
      <c r="A33" s="460"/>
      <c r="B33" s="460"/>
      <c r="C33" s="460"/>
      <c r="D33" s="460"/>
      <c r="E33" s="460"/>
      <c r="F33" s="460"/>
    </row>
    <row r="34" spans="1:6" x14ac:dyDescent="0.25">
      <c r="A34" s="460"/>
      <c r="B34" s="460"/>
      <c r="C34" s="460"/>
      <c r="D34" s="460"/>
      <c r="E34" s="460"/>
      <c r="F34" s="460"/>
    </row>
    <row r="35" spans="1:6" x14ac:dyDescent="0.25">
      <c r="A35" s="460"/>
      <c r="B35" s="460"/>
      <c r="C35" s="460"/>
      <c r="D35" s="460"/>
      <c r="E35" s="460"/>
      <c r="F35" s="460"/>
    </row>
    <row r="36" spans="1:6" x14ac:dyDescent="0.25">
      <c r="A36" s="460"/>
      <c r="B36" s="460"/>
      <c r="C36" s="460"/>
      <c r="D36" s="460"/>
      <c r="E36" s="460"/>
      <c r="F36" s="460"/>
    </row>
    <row r="37" spans="1:6" x14ac:dyDescent="0.25">
      <c r="A37" s="460"/>
      <c r="B37" s="460"/>
      <c r="C37" s="460"/>
      <c r="D37" s="460"/>
      <c r="E37" s="460"/>
      <c r="F37" s="460"/>
    </row>
    <row r="38" spans="1:6" x14ac:dyDescent="0.25">
      <c r="A38" s="460"/>
      <c r="B38" s="460"/>
      <c r="C38" s="460"/>
      <c r="D38" s="460"/>
      <c r="E38" s="460"/>
      <c r="F38" s="460"/>
    </row>
    <row r="39" spans="1:6" x14ac:dyDescent="0.25">
      <c r="A39" s="460"/>
      <c r="B39" s="460"/>
      <c r="C39" s="460"/>
      <c r="D39" s="460"/>
      <c r="E39" s="460"/>
      <c r="F39" s="460"/>
    </row>
    <row r="40" spans="1:6" x14ac:dyDescent="0.25">
      <c r="A40" s="460"/>
      <c r="B40" s="460"/>
      <c r="C40" s="460"/>
      <c r="D40" s="460"/>
      <c r="E40" s="460"/>
      <c r="F40" s="460"/>
    </row>
    <row r="41" spans="1:6" x14ac:dyDescent="0.25">
      <c r="A41" s="460"/>
      <c r="B41" s="460"/>
      <c r="C41" s="460"/>
      <c r="D41" s="460"/>
      <c r="E41" s="460"/>
      <c r="F41" s="460"/>
    </row>
    <row r="42" spans="1:6" x14ac:dyDescent="0.25">
      <c r="A42" s="460"/>
      <c r="B42" s="460"/>
      <c r="C42" s="460"/>
      <c r="D42" s="460"/>
      <c r="E42" s="460"/>
      <c r="F42" s="460"/>
    </row>
    <row r="43" spans="1:6" x14ac:dyDescent="0.25">
      <c r="A43" s="460"/>
      <c r="B43" s="460"/>
      <c r="C43" s="460"/>
      <c r="D43" s="460"/>
      <c r="E43" s="460"/>
      <c r="F43" s="460"/>
    </row>
    <row r="44" spans="1:6" x14ac:dyDescent="0.25">
      <c r="A44" s="460"/>
      <c r="B44" s="460"/>
      <c r="C44" s="460"/>
      <c r="D44" s="460"/>
      <c r="E44" s="460"/>
      <c r="F44" s="460"/>
    </row>
    <row r="45" spans="1:6" x14ac:dyDescent="0.25">
      <c r="A45" s="460"/>
      <c r="B45" s="460"/>
      <c r="C45" s="460"/>
      <c r="D45" s="460"/>
      <c r="E45" s="460"/>
      <c r="F45" s="460"/>
    </row>
    <row r="46" spans="1:6" x14ac:dyDescent="0.25">
      <c r="A46" s="460"/>
      <c r="B46" s="460"/>
      <c r="C46" s="460"/>
      <c r="D46" s="460"/>
      <c r="E46" s="460"/>
      <c r="F46" s="460"/>
    </row>
    <row r="47" spans="1:6" x14ac:dyDescent="0.25">
      <c r="A47" s="460"/>
      <c r="B47" s="460"/>
      <c r="C47" s="460"/>
      <c r="D47" s="460"/>
      <c r="E47" s="460"/>
      <c r="F47" s="460"/>
    </row>
    <row r="48" spans="1:6" x14ac:dyDescent="0.25">
      <c r="A48" s="460"/>
      <c r="B48" s="460"/>
      <c r="C48" s="460"/>
      <c r="D48" s="460"/>
      <c r="E48" s="460"/>
      <c r="F48" s="460"/>
    </row>
    <row r="49" spans="1:6" x14ac:dyDescent="0.25">
      <c r="A49" s="460"/>
      <c r="B49" s="460"/>
      <c r="C49" s="460"/>
      <c r="D49" s="460"/>
      <c r="E49" s="460"/>
      <c r="F49" s="460"/>
    </row>
    <row r="50" spans="1:6" x14ac:dyDescent="0.25">
      <c r="A50" s="460"/>
      <c r="B50" s="460"/>
      <c r="C50" s="460"/>
      <c r="D50" s="460"/>
      <c r="E50" s="460"/>
      <c r="F50" s="460"/>
    </row>
    <row r="51" spans="1:6" x14ac:dyDescent="0.25">
      <c r="A51" s="460"/>
      <c r="B51" s="460"/>
      <c r="C51" s="460"/>
      <c r="D51" s="460"/>
      <c r="E51" s="460"/>
      <c r="F51" s="460"/>
    </row>
    <row r="52" spans="1:6" x14ac:dyDescent="0.25">
      <c r="A52" s="460"/>
      <c r="B52" s="460"/>
      <c r="C52" s="460"/>
      <c r="D52" s="460"/>
      <c r="E52" s="460"/>
      <c r="F52" s="460"/>
    </row>
    <row r="53" spans="1:6" x14ac:dyDescent="0.25">
      <c r="A53" s="460"/>
      <c r="B53" s="460"/>
      <c r="C53" s="460"/>
      <c r="D53" s="460"/>
      <c r="E53" s="460"/>
      <c r="F53" s="460"/>
    </row>
    <row r="54" spans="1:6" x14ac:dyDescent="0.25">
      <c r="A54" s="460"/>
      <c r="B54" s="460"/>
      <c r="C54" s="460"/>
      <c r="D54" s="460"/>
      <c r="E54" s="460"/>
      <c r="F54" s="460"/>
    </row>
    <row r="55" spans="1:6" x14ac:dyDescent="0.25">
      <c r="A55" s="460"/>
      <c r="B55" s="460"/>
      <c r="C55" s="460"/>
      <c r="D55" s="460"/>
      <c r="E55" s="460"/>
      <c r="F55" s="460"/>
    </row>
    <row r="56" spans="1:6" x14ac:dyDescent="0.25">
      <c r="A56" s="460"/>
      <c r="B56" s="460"/>
      <c r="C56" s="460"/>
      <c r="D56" s="460"/>
      <c r="E56" s="460"/>
      <c r="F56" s="460"/>
    </row>
    <row r="57" spans="1:6" x14ac:dyDescent="0.25">
      <c r="A57" s="460"/>
      <c r="B57" s="460"/>
      <c r="C57" s="460"/>
      <c r="D57" s="460"/>
      <c r="E57" s="460"/>
      <c r="F57" s="460"/>
    </row>
    <row r="58" spans="1:6" x14ac:dyDescent="0.25">
      <c r="A58" s="460"/>
      <c r="B58" s="460"/>
      <c r="C58" s="460"/>
      <c r="D58" s="460"/>
      <c r="E58" s="460"/>
      <c r="F58" s="460"/>
    </row>
    <row r="59" spans="1:6" x14ac:dyDescent="0.25">
      <c r="A59" s="460"/>
      <c r="B59" s="460"/>
      <c r="C59" s="460"/>
      <c r="D59" s="460"/>
      <c r="E59" s="460"/>
      <c r="F59" s="460"/>
    </row>
    <row r="60" spans="1:6" x14ac:dyDescent="0.25">
      <c r="A60" s="460"/>
      <c r="B60" s="460"/>
      <c r="C60" s="460"/>
      <c r="D60" s="460"/>
      <c r="E60" s="460"/>
      <c r="F60" s="460"/>
    </row>
    <row r="61" spans="1:6" x14ac:dyDescent="0.25">
      <c r="A61" s="460"/>
      <c r="B61" s="460"/>
      <c r="C61" s="460"/>
      <c r="D61" s="460"/>
      <c r="E61" s="460"/>
      <c r="F61" s="460"/>
    </row>
    <row r="62" spans="1:6" x14ac:dyDescent="0.25">
      <c r="A62" s="460"/>
      <c r="B62" s="460"/>
      <c r="C62" s="460"/>
      <c r="D62" s="460"/>
      <c r="E62" s="460"/>
      <c r="F62" s="460"/>
    </row>
    <row r="63" spans="1:6" x14ac:dyDescent="0.25">
      <c r="A63" s="460"/>
      <c r="B63" s="460"/>
      <c r="C63" s="460"/>
      <c r="D63" s="460"/>
      <c r="E63" s="460"/>
      <c r="F63" s="460"/>
    </row>
    <row r="64" spans="1:6" x14ac:dyDescent="0.25">
      <c r="A64" s="460"/>
      <c r="B64" s="460"/>
      <c r="C64" s="460"/>
      <c r="D64" s="460"/>
      <c r="E64" s="460"/>
      <c r="F64" s="460"/>
    </row>
    <row r="65" spans="1:6" x14ac:dyDescent="0.25">
      <c r="A65" s="460"/>
      <c r="B65" s="460"/>
      <c r="C65" s="460"/>
      <c r="D65" s="460"/>
      <c r="E65" s="460"/>
      <c r="F65" s="460"/>
    </row>
    <row r="66" spans="1:6" x14ac:dyDescent="0.25">
      <c r="A66" s="460"/>
      <c r="B66" s="460"/>
      <c r="C66" s="460"/>
      <c r="D66" s="460"/>
      <c r="E66" s="460"/>
      <c r="F66" s="460"/>
    </row>
    <row r="67" spans="1:6" x14ac:dyDescent="0.25">
      <c r="A67" s="460"/>
      <c r="B67" s="460"/>
      <c r="C67" s="460"/>
      <c r="D67" s="460"/>
      <c r="E67" s="460"/>
      <c r="F67" s="460"/>
    </row>
    <row r="68" spans="1:6" x14ac:dyDescent="0.25">
      <c r="A68" s="460"/>
      <c r="B68" s="460"/>
      <c r="C68" s="460"/>
      <c r="D68" s="460"/>
      <c r="E68" s="460"/>
      <c r="F68" s="460"/>
    </row>
    <row r="69" spans="1:6" x14ac:dyDescent="0.25">
      <c r="A69" s="460"/>
      <c r="B69" s="460"/>
      <c r="C69" s="460"/>
      <c r="D69" s="460"/>
      <c r="E69" s="460"/>
      <c r="F69" s="460"/>
    </row>
    <row r="70" spans="1:6" x14ac:dyDescent="0.25">
      <c r="A70" s="460"/>
      <c r="B70" s="460"/>
      <c r="C70" s="460"/>
      <c r="D70" s="460"/>
      <c r="E70" s="460"/>
      <c r="F70" s="460"/>
    </row>
    <row r="71" spans="1:6" x14ac:dyDescent="0.25">
      <c r="A71" s="460"/>
      <c r="B71" s="460"/>
      <c r="C71" s="460"/>
      <c r="D71" s="460"/>
      <c r="E71" s="460"/>
      <c r="F71" s="460"/>
    </row>
    <row r="72" spans="1:6" x14ac:dyDescent="0.25">
      <c r="A72" s="460"/>
      <c r="B72" s="460"/>
      <c r="C72" s="460"/>
      <c r="D72" s="460"/>
      <c r="E72" s="460"/>
      <c r="F72" s="460"/>
    </row>
    <row r="73" spans="1:6" x14ac:dyDescent="0.25">
      <c r="A73" s="460"/>
      <c r="B73" s="460"/>
      <c r="C73" s="460"/>
      <c r="D73" s="460"/>
      <c r="E73" s="460"/>
      <c r="F73" s="460"/>
    </row>
    <row r="74" spans="1:6" x14ac:dyDescent="0.25">
      <c r="A74" s="460"/>
      <c r="B74" s="460"/>
      <c r="C74" s="460"/>
      <c r="D74" s="460"/>
      <c r="E74" s="460"/>
      <c r="F74" s="460"/>
    </row>
    <row r="75" spans="1:6" x14ac:dyDescent="0.25">
      <c r="A75" s="460"/>
      <c r="B75" s="460"/>
      <c r="C75" s="460"/>
      <c r="D75" s="460"/>
      <c r="E75" s="460"/>
      <c r="F75" s="460"/>
    </row>
    <row r="76" spans="1:6" x14ac:dyDescent="0.25">
      <c r="A76" s="460"/>
      <c r="B76" s="460"/>
      <c r="C76" s="460"/>
      <c r="D76" s="460"/>
      <c r="E76" s="460"/>
      <c r="F76" s="460"/>
    </row>
    <row r="77" spans="1:6" x14ac:dyDescent="0.25">
      <c r="A77" s="460"/>
      <c r="B77" s="460"/>
      <c r="C77" s="460"/>
      <c r="D77" s="460"/>
      <c r="E77" s="460"/>
      <c r="F77" s="460"/>
    </row>
    <row r="78" spans="1:6" x14ac:dyDescent="0.25">
      <c r="A78" s="460"/>
      <c r="B78" s="460"/>
      <c r="C78" s="460"/>
      <c r="D78" s="460"/>
      <c r="E78" s="460"/>
      <c r="F78" s="460"/>
    </row>
    <row r="79" spans="1:6" x14ac:dyDescent="0.25">
      <c r="A79" s="460"/>
      <c r="B79" s="460"/>
      <c r="C79" s="460"/>
      <c r="D79" s="460"/>
      <c r="E79" s="460"/>
      <c r="F79" s="460"/>
    </row>
    <row r="80" spans="1:6" x14ac:dyDescent="0.25">
      <c r="A80" s="460"/>
      <c r="B80" s="460"/>
      <c r="C80" s="460"/>
      <c r="D80" s="460"/>
      <c r="E80" s="460"/>
      <c r="F80" s="460"/>
    </row>
    <row r="81" spans="1:6" x14ac:dyDescent="0.25">
      <c r="A81" s="460"/>
      <c r="B81" s="460"/>
      <c r="C81" s="460"/>
      <c r="D81" s="460"/>
      <c r="E81" s="460"/>
      <c r="F81" s="460"/>
    </row>
    <row r="82" spans="1:6" x14ac:dyDescent="0.25">
      <c r="A82" s="460"/>
      <c r="B82" s="460"/>
      <c r="C82" s="460"/>
      <c r="D82" s="460"/>
      <c r="E82" s="460"/>
      <c r="F82" s="460"/>
    </row>
    <row r="83" spans="1:6" x14ac:dyDescent="0.25">
      <c r="A83" s="460"/>
      <c r="B83" s="460"/>
      <c r="C83" s="460"/>
      <c r="D83" s="460"/>
      <c r="E83" s="460"/>
      <c r="F83" s="460"/>
    </row>
    <row r="84" spans="1:6" x14ac:dyDescent="0.25">
      <c r="A84" s="460"/>
      <c r="B84" s="460"/>
      <c r="C84" s="460"/>
      <c r="D84" s="460"/>
      <c r="E84" s="460"/>
      <c r="F84" s="460"/>
    </row>
    <row r="85" spans="1:6" x14ac:dyDescent="0.25">
      <c r="A85" s="460"/>
      <c r="B85" s="460"/>
      <c r="C85" s="460"/>
      <c r="D85" s="460"/>
      <c r="E85" s="460"/>
      <c r="F85" s="460"/>
    </row>
    <row r="86" spans="1:6" x14ac:dyDescent="0.25">
      <c r="A86" s="460"/>
      <c r="B86" s="460"/>
      <c r="C86" s="460"/>
      <c r="D86" s="460"/>
      <c r="E86" s="460"/>
      <c r="F86" s="460"/>
    </row>
    <row r="87" spans="1:6" x14ac:dyDescent="0.25">
      <c r="A87" s="460"/>
      <c r="B87" s="460"/>
      <c r="C87" s="460"/>
      <c r="D87" s="460"/>
      <c r="E87" s="460"/>
      <c r="F87" s="460"/>
    </row>
    <row r="88" spans="1:6" x14ac:dyDescent="0.25">
      <c r="A88" s="460"/>
      <c r="B88" s="460"/>
      <c r="C88" s="460"/>
      <c r="D88" s="460"/>
      <c r="E88" s="460"/>
      <c r="F88" s="460"/>
    </row>
    <row r="89" spans="1:6" x14ac:dyDescent="0.25">
      <c r="A89" s="460"/>
      <c r="B89" s="460"/>
      <c r="C89" s="460"/>
      <c r="D89" s="460"/>
      <c r="E89" s="460"/>
      <c r="F89" s="460"/>
    </row>
    <row r="90" spans="1:6" x14ac:dyDescent="0.25">
      <c r="A90" s="460"/>
      <c r="B90" s="460"/>
      <c r="C90" s="460"/>
      <c r="D90" s="460"/>
      <c r="E90" s="460"/>
      <c r="F90" s="460"/>
    </row>
    <row r="91" spans="1:6" x14ac:dyDescent="0.25">
      <c r="A91" s="460"/>
      <c r="B91" s="460"/>
      <c r="C91" s="460"/>
      <c r="D91" s="460"/>
      <c r="E91" s="460"/>
      <c r="F91" s="460"/>
    </row>
    <row r="92" spans="1:6" x14ac:dyDescent="0.25">
      <c r="A92" s="460"/>
      <c r="B92" s="460"/>
      <c r="C92" s="460"/>
      <c r="D92" s="460"/>
      <c r="E92" s="460"/>
      <c r="F92" s="460"/>
    </row>
    <row r="93" spans="1:6" x14ac:dyDescent="0.25">
      <c r="A93" s="460"/>
      <c r="B93" s="460"/>
      <c r="C93" s="460"/>
      <c r="D93" s="460"/>
      <c r="E93" s="460"/>
      <c r="F93" s="460"/>
    </row>
    <row r="94" spans="1:6" x14ac:dyDescent="0.25">
      <c r="A94" s="460"/>
      <c r="B94" s="460"/>
      <c r="C94" s="460"/>
      <c r="D94" s="460"/>
      <c r="E94" s="460"/>
      <c r="F94" s="460"/>
    </row>
    <row r="95" spans="1:6" x14ac:dyDescent="0.25">
      <c r="A95" s="460"/>
      <c r="B95" s="460"/>
      <c r="C95" s="460"/>
      <c r="D95" s="460"/>
      <c r="E95" s="460"/>
      <c r="F95" s="460"/>
    </row>
    <row r="96" spans="1:6" x14ac:dyDescent="0.25">
      <c r="A96" s="460"/>
      <c r="B96" s="460"/>
      <c r="C96" s="460"/>
      <c r="D96" s="460"/>
      <c r="E96" s="460"/>
      <c r="F96" s="460"/>
    </row>
    <row r="97" spans="1:6" x14ac:dyDescent="0.25">
      <c r="A97" s="460"/>
      <c r="B97" s="460"/>
      <c r="C97" s="460"/>
      <c r="D97" s="460"/>
      <c r="E97" s="460"/>
      <c r="F97" s="460"/>
    </row>
    <row r="98" spans="1:6" x14ac:dyDescent="0.25">
      <c r="A98" s="460"/>
      <c r="B98" s="460"/>
      <c r="C98" s="460"/>
      <c r="D98" s="460"/>
      <c r="E98" s="460"/>
      <c r="F98" s="460"/>
    </row>
    <row r="99" spans="1:6" x14ac:dyDescent="0.25">
      <c r="A99" s="460"/>
      <c r="B99" s="460"/>
      <c r="C99" s="460"/>
      <c r="D99" s="460"/>
      <c r="E99" s="460"/>
      <c r="F99" s="460"/>
    </row>
    <row r="100" spans="1:6" x14ac:dyDescent="0.25">
      <c r="A100" s="460"/>
      <c r="B100" s="460"/>
      <c r="C100" s="460"/>
      <c r="D100" s="460"/>
      <c r="E100" s="460"/>
      <c r="F100" s="460"/>
    </row>
    <row r="101" spans="1:6" x14ac:dyDescent="0.25">
      <c r="A101" s="460"/>
      <c r="B101" s="460"/>
      <c r="C101" s="460"/>
      <c r="D101" s="460"/>
      <c r="E101" s="460"/>
      <c r="F101" s="460"/>
    </row>
    <row r="102" spans="1:6" x14ac:dyDescent="0.25">
      <c r="A102" s="460"/>
      <c r="B102" s="460"/>
      <c r="C102" s="460"/>
      <c r="D102" s="460"/>
      <c r="E102" s="460"/>
      <c r="F102" s="460"/>
    </row>
    <row r="103" spans="1:6" x14ac:dyDescent="0.25">
      <c r="A103" s="460"/>
      <c r="B103" s="460"/>
      <c r="C103" s="460"/>
      <c r="D103" s="460"/>
      <c r="E103" s="460"/>
      <c r="F103" s="460"/>
    </row>
    <row r="104" spans="1:6" x14ac:dyDescent="0.25">
      <c r="A104" s="460"/>
      <c r="B104" s="460"/>
      <c r="C104" s="460"/>
      <c r="D104" s="460"/>
      <c r="E104" s="460"/>
      <c r="F104" s="460"/>
    </row>
    <row r="105" spans="1:6" x14ac:dyDescent="0.25">
      <c r="A105" s="460"/>
      <c r="B105" s="460"/>
      <c r="C105" s="460"/>
      <c r="D105" s="460"/>
      <c r="E105" s="460"/>
      <c r="F105" s="460"/>
    </row>
    <row r="106" spans="1:6" x14ac:dyDescent="0.25">
      <c r="A106" s="460"/>
      <c r="B106" s="460"/>
      <c r="C106" s="460"/>
      <c r="D106" s="460"/>
      <c r="E106" s="460"/>
      <c r="F106" s="460"/>
    </row>
    <row r="107" spans="1:6" x14ac:dyDescent="0.25">
      <c r="A107" s="460"/>
      <c r="B107" s="460"/>
      <c r="C107" s="460"/>
      <c r="D107" s="460"/>
      <c r="E107" s="460"/>
      <c r="F107" s="460"/>
    </row>
    <row r="108" spans="1:6" x14ac:dyDescent="0.25">
      <c r="A108" s="460"/>
      <c r="B108" s="460"/>
      <c r="C108" s="460"/>
      <c r="D108" s="460"/>
      <c r="E108" s="460"/>
      <c r="F108" s="460"/>
    </row>
    <row r="109" spans="1:6" x14ac:dyDescent="0.25">
      <c r="A109" s="460"/>
      <c r="B109" s="460"/>
      <c r="C109" s="460"/>
      <c r="D109" s="460"/>
      <c r="E109" s="460"/>
      <c r="F109" s="460"/>
    </row>
    <row r="110" spans="1:6" x14ac:dyDescent="0.25">
      <c r="A110" s="460"/>
      <c r="B110" s="460"/>
      <c r="C110" s="460"/>
      <c r="D110" s="460"/>
      <c r="E110" s="460"/>
      <c r="F110" s="460"/>
    </row>
    <row r="111" spans="1:6" x14ac:dyDescent="0.25">
      <c r="A111" s="460"/>
      <c r="B111" s="460"/>
      <c r="C111" s="460"/>
      <c r="D111" s="460"/>
      <c r="E111" s="460"/>
      <c r="F111" s="460"/>
    </row>
    <row r="112" spans="1:6" x14ac:dyDescent="0.25">
      <c r="A112" s="460"/>
      <c r="B112" s="460"/>
      <c r="C112" s="460"/>
      <c r="D112" s="460"/>
      <c r="E112" s="460"/>
      <c r="F112" s="460"/>
    </row>
    <row r="113" spans="1:6" x14ac:dyDescent="0.25">
      <c r="A113" s="460"/>
      <c r="B113" s="460"/>
      <c r="C113" s="460"/>
      <c r="D113" s="460"/>
      <c r="E113" s="460"/>
      <c r="F113" s="460"/>
    </row>
    <row r="114" spans="1:6" x14ac:dyDescent="0.25">
      <c r="A114" s="460"/>
      <c r="B114" s="460"/>
      <c r="C114" s="460"/>
      <c r="D114" s="460"/>
      <c r="E114" s="460"/>
      <c r="F114" s="460"/>
    </row>
    <row r="115" spans="1:6" x14ac:dyDescent="0.25">
      <c r="A115" s="460"/>
      <c r="B115" s="460"/>
      <c r="C115" s="460"/>
      <c r="D115" s="460"/>
      <c r="E115" s="460"/>
      <c r="F115" s="460"/>
    </row>
    <row r="116" spans="1:6" x14ac:dyDescent="0.25">
      <c r="A116" s="460"/>
      <c r="B116" s="460"/>
      <c r="C116" s="460"/>
      <c r="D116" s="460"/>
      <c r="E116" s="460"/>
      <c r="F116" s="460"/>
    </row>
    <row r="117" spans="1:6" x14ac:dyDescent="0.25">
      <c r="A117" s="460"/>
      <c r="B117" s="460"/>
      <c r="C117" s="460"/>
      <c r="D117" s="460"/>
      <c r="E117" s="460"/>
      <c r="F117" s="460"/>
    </row>
    <row r="118" spans="1:6" x14ac:dyDescent="0.25">
      <c r="A118" s="460"/>
      <c r="B118" s="460"/>
      <c r="C118" s="460"/>
      <c r="D118" s="460"/>
      <c r="E118" s="460"/>
      <c r="F118" s="460"/>
    </row>
    <row r="119" spans="1:6" x14ac:dyDescent="0.25">
      <c r="A119" s="460"/>
      <c r="B119" s="460"/>
      <c r="C119" s="460"/>
      <c r="D119" s="460"/>
      <c r="E119" s="460"/>
      <c r="F119" s="460"/>
    </row>
    <row r="120" spans="1:6" x14ac:dyDescent="0.25">
      <c r="A120" s="460"/>
      <c r="B120" s="460"/>
      <c r="C120" s="460"/>
      <c r="D120" s="460"/>
      <c r="E120" s="460"/>
      <c r="F120" s="460"/>
    </row>
    <row r="121" spans="1:6" x14ac:dyDescent="0.25">
      <c r="A121" s="460"/>
      <c r="B121" s="460"/>
      <c r="C121" s="460"/>
      <c r="D121" s="460"/>
      <c r="E121" s="460"/>
      <c r="F121" s="460"/>
    </row>
    <row r="122" spans="1:6" x14ac:dyDescent="0.25">
      <c r="A122" s="460"/>
      <c r="B122" s="460"/>
      <c r="C122" s="460"/>
      <c r="D122" s="460"/>
      <c r="E122" s="460"/>
      <c r="F122" s="460"/>
    </row>
    <row r="123" spans="1:6" x14ac:dyDescent="0.25">
      <c r="A123" s="460"/>
      <c r="B123" s="460"/>
      <c r="C123" s="460"/>
      <c r="D123" s="460"/>
      <c r="E123" s="460"/>
      <c r="F123" s="460"/>
    </row>
    <row r="124" spans="1:6" x14ac:dyDescent="0.25">
      <c r="A124" s="460"/>
      <c r="B124" s="460"/>
      <c r="C124" s="460"/>
      <c r="D124" s="460"/>
      <c r="E124" s="460"/>
      <c r="F124" s="460"/>
    </row>
    <row r="125" spans="1:6" x14ac:dyDescent="0.25">
      <c r="A125" s="460"/>
      <c r="B125" s="460"/>
      <c r="C125" s="460"/>
      <c r="D125" s="460"/>
      <c r="E125" s="460"/>
      <c r="F125" s="460"/>
    </row>
    <row r="126" spans="1:6" x14ac:dyDescent="0.25">
      <c r="A126" s="460"/>
      <c r="B126" s="460"/>
      <c r="C126" s="460"/>
      <c r="D126" s="460"/>
      <c r="E126" s="460"/>
      <c r="F126" s="460"/>
    </row>
    <row r="127" spans="1:6" x14ac:dyDescent="0.25">
      <c r="A127" s="460"/>
      <c r="B127" s="460"/>
      <c r="C127" s="460"/>
      <c r="D127" s="460"/>
      <c r="E127" s="460"/>
      <c r="F127" s="460"/>
    </row>
    <row r="128" spans="1:6" x14ac:dyDescent="0.25">
      <c r="A128" s="460"/>
      <c r="B128" s="460"/>
      <c r="C128" s="460"/>
      <c r="D128" s="460"/>
      <c r="E128" s="460"/>
      <c r="F128" s="460"/>
    </row>
    <row r="129" spans="1:6" x14ac:dyDescent="0.25">
      <c r="A129" s="460"/>
      <c r="B129" s="460"/>
      <c r="C129" s="460"/>
      <c r="D129" s="460"/>
      <c r="E129" s="460"/>
      <c r="F129" s="460"/>
    </row>
    <row r="130" spans="1:6" x14ac:dyDescent="0.25">
      <c r="A130" s="460"/>
      <c r="B130" s="460"/>
      <c r="C130" s="460"/>
      <c r="D130" s="460"/>
      <c r="E130" s="460"/>
      <c r="F130" s="460"/>
    </row>
    <row r="131" spans="1:6" x14ac:dyDescent="0.25">
      <c r="A131" s="460"/>
      <c r="B131" s="460"/>
      <c r="C131" s="460"/>
      <c r="D131" s="460"/>
      <c r="E131" s="460"/>
      <c r="F131" s="460"/>
    </row>
    <row r="132" spans="1:6" x14ac:dyDescent="0.25">
      <c r="A132" s="460"/>
      <c r="B132" s="460"/>
      <c r="C132" s="460"/>
      <c r="D132" s="460"/>
      <c r="E132" s="460"/>
      <c r="F132" s="460"/>
    </row>
    <row r="133" spans="1:6" x14ac:dyDescent="0.25">
      <c r="A133" s="460"/>
      <c r="B133" s="460"/>
      <c r="C133" s="460"/>
      <c r="D133" s="460"/>
      <c r="E133" s="460"/>
      <c r="F133" s="460"/>
    </row>
    <row r="134" spans="1:6" x14ac:dyDescent="0.25">
      <c r="A134" s="460"/>
      <c r="B134" s="460"/>
      <c r="C134" s="460"/>
      <c r="D134" s="460"/>
      <c r="E134" s="460"/>
      <c r="F134" s="460"/>
    </row>
    <row r="135" spans="1:6" x14ac:dyDescent="0.25">
      <c r="A135" s="460"/>
      <c r="B135" s="460"/>
      <c r="C135" s="460"/>
      <c r="D135" s="460"/>
      <c r="E135" s="460"/>
      <c r="F135" s="460"/>
    </row>
    <row r="136" spans="1:6" x14ac:dyDescent="0.25">
      <c r="A136" s="460"/>
      <c r="B136" s="460"/>
      <c r="C136" s="460"/>
      <c r="D136" s="460"/>
      <c r="E136" s="460"/>
      <c r="F136" s="460"/>
    </row>
    <row r="137" spans="1:6" x14ac:dyDescent="0.25">
      <c r="A137" s="460"/>
      <c r="B137" s="460"/>
      <c r="C137" s="460"/>
      <c r="D137" s="460"/>
      <c r="E137" s="460"/>
      <c r="F137" s="460"/>
    </row>
    <row r="138" spans="1:6" x14ac:dyDescent="0.25">
      <c r="A138" s="460"/>
      <c r="B138" s="460"/>
      <c r="C138" s="460"/>
      <c r="D138" s="460"/>
      <c r="E138" s="460"/>
      <c r="F138" s="460"/>
    </row>
    <row r="139" spans="1:6" x14ac:dyDescent="0.25">
      <c r="A139" s="460"/>
      <c r="B139" s="460"/>
      <c r="C139" s="460"/>
      <c r="D139" s="460"/>
      <c r="E139" s="460"/>
      <c r="F139" s="460"/>
    </row>
    <row r="140" spans="1:6" x14ac:dyDescent="0.25">
      <c r="A140" s="460"/>
      <c r="B140" s="460"/>
      <c r="C140" s="460"/>
      <c r="D140" s="460"/>
      <c r="E140" s="460"/>
      <c r="F140" s="460"/>
    </row>
    <row r="141" spans="1:6" x14ac:dyDescent="0.25">
      <c r="A141" s="460"/>
      <c r="B141" s="460"/>
      <c r="C141" s="460"/>
      <c r="D141" s="460"/>
      <c r="E141" s="460"/>
      <c r="F141" s="460"/>
    </row>
    <row r="142" spans="1:6" x14ac:dyDescent="0.25">
      <c r="A142" s="460"/>
      <c r="B142" s="460"/>
      <c r="C142" s="460"/>
      <c r="D142" s="460"/>
      <c r="E142" s="460"/>
      <c r="F142" s="460"/>
    </row>
    <row r="143" spans="1:6" x14ac:dyDescent="0.25">
      <c r="A143" s="460"/>
      <c r="B143" s="460"/>
      <c r="C143" s="460"/>
      <c r="D143" s="460"/>
      <c r="E143" s="460"/>
      <c r="F143" s="460"/>
    </row>
    <row r="144" spans="1:6" x14ac:dyDescent="0.25">
      <c r="A144" s="460"/>
      <c r="B144" s="460"/>
      <c r="C144" s="460"/>
      <c r="D144" s="460"/>
      <c r="E144" s="460"/>
      <c r="F144" s="460"/>
    </row>
    <row r="145" spans="1:6" x14ac:dyDescent="0.25">
      <c r="A145" s="460"/>
      <c r="B145" s="460"/>
      <c r="C145" s="460"/>
      <c r="D145" s="460"/>
      <c r="E145" s="460"/>
      <c r="F145" s="460"/>
    </row>
    <row r="146" spans="1:6" x14ac:dyDescent="0.25">
      <c r="A146" s="460"/>
      <c r="B146" s="460"/>
      <c r="C146" s="460"/>
      <c r="D146" s="460"/>
      <c r="E146" s="460"/>
      <c r="F146" s="460"/>
    </row>
    <row r="147" spans="1:6" x14ac:dyDescent="0.25">
      <c r="A147" s="460"/>
      <c r="B147" s="460"/>
      <c r="C147" s="460"/>
      <c r="D147" s="460"/>
      <c r="E147" s="460"/>
      <c r="F147" s="460"/>
    </row>
    <row r="148" spans="1:6" x14ac:dyDescent="0.25">
      <c r="A148" s="460"/>
      <c r="B148" s="460"/>
      <c r="C148" s="460"/>
      <c r="D148" s="460"/>
      <c r="E148" s="460"/>
      <c r="F148" s="460"/>
    </row>
    <row r="149" spans="1:6" x14ac:dyDescent="0.25">
      <c r="A149" s="460"/>
      <c r="B149" s="460"/>
      <c r="C149" s="460"/>
      <c r="D149" s="460"/>
      <c r="E149" s="460"/>
      <c r="F149" s="460"/>
    </row>
    <row r="150" spans="1:6" x14ac:dyDescent="0.25">
      <c r="A150" s="460"/>
      <c r="B150" s="460"/>
      <c r="C150" s="460"/>
      <c r="D150" s="460"/>
      <c r="E150" s="460"/>
      <c r="F150" s="460"/>
    </row>
    <row r="151" spans="1:6" x14ac:dyDescent="0.25">
      <c r="A151" s="460"/>
      <c r="B151" s="460"/>
      <c r="C151" s="460"/>
      <c r="D151" s="460"/>
      <c r="E151" s="460"/>
      <c r="F151" s="460"/>
    </row>
    <row r="152" spans="1:6" x14ac:dyDescent="0.25">
      <c r="A152" s="460"/>
      <c r="B152" s="460"/>
      <c r="C152" s="460"/>
      <c r="D152" s="460"/>
      <c r="E152" s="460"/>
      <c r="F152" s="460"/>
    </row>
    <row r="153" spans="1:6" x14ac:dyDescent="0.25">
      <c r="A153" s="460"/>
      <c r="B153" s="460"/>
      <c r="C153" s="460"/>
      <c r="D153" s="460"/>
      <c r="E153" s="460"/>
      <c r="F153" s="460"/>
    </row>
    <row r="154" spans="1:6" x14ac:dyDescent="0.25">
      <c r="A154" s="460"/>
      <c r="B154" s="460"/>
      <c r="C154" s="460"/>
      <c r="D154" s="460"/>
      <c r="E154" s="460"/>
      <c r="F154" s="460"/>
    </row>
    <row r="155" spans="1:6" x14ac:dyDescent="0.25">
      <c r="A155" s="460"/>
      <c r="B155" s="460"/>
      <c r="C155" s="460"/>
      <c r="D155" s="460"/>
      <c r="E155" s="460"/>
      <c r="F155" s="460"/>
    </row>
    <row r="156" spans="1:6" x14ac:dyDescent="0.25">
      <c r="A156" s="460"/>
      <c r="B156" s="460"/>
      <c r="C156" s="460"/>
      <c r="D156" s="460"/>
      <c r="E156" s="460"/>
      <c r="F156" s="460"/>
    </row>
    <row r="157" spans="1:6" x14ac:dyDescent="0.25">
      <c r="A157" s="460"/>
      <c r="B157" s="460"/>
      <c r="C157" s="460"/>
      <c r="D157" s="460"/>
      <c r="E157" s="460"/>
      <c r="F157" s="460"/>
    </row>
    <row r="158" spans="1:6" x14ac:dyDescent="0.25">
      <c r="A158" s="460"/>
      <c r="B158" s="460"/>
      <c r="C158" s="460"/>
      <c r="D158" s="460"/>
      <c r="E158" s="460"/>
      <c r="F158" s="460"/>
    </row>
    <row r="159" spans="1:6" x14ac:dyDescent="0.25">
      <c r="A159" s="460"/>
      <c r="B159" s="460"/>
      <c r="C159" s="460"/>
      <c r="D159" s="460"/>
      <c r="E159" s="460"/>
      <c r="F159" s="460"/>
    </row>
    <row r="160" spans="1:6" x14ac:dyDescent="0.25">
      <c r="A160" s="460"/>
      <c r="B160" s="460"/>
      <c r="C160" s="460"/>
      <c r="D160" s="460"/>
      <c r="E160" s="460"/>
      <c r="F160" s="460"/>
    </row>
    <row r="161" spans="1:6" x14ac:dyDescent="0.25">
      <c r="A161" s="460"/>
      <c r="B161" s="460"/>
      <c r="C161" s="460"/>
      <c r="D161" s="460"/>
      <c r="E161" s="460"/>
      <c r="F161" s="460"/>
    </row>
    <row r="162" spans="1:6" x14ac:dyDescent="0.25">
      <c r="A162" s="460"/>
      <c r="B162" s="460"/>
      <c r="C162" s="460"/>
      <c r="D162" s="460"/>
      <c r="E162" s="460"/>
      <c r="F162" s="460"/>
    </row>
    <row r="163" spans="1:6" x14ac:dyDescent="0.25">
      <c r="A163" s="460"/>
      <c r="B163" s="460"/>
      <c r="C163" s="460"/>
      <c r="D163" s="460"/>
      <c r="E163" s="460"/>
      <c r="F163" s="460"/>
    </row>
    <row r="164" spans="1:6" x14ac:dyDescent="0.25">
      <c r="A164" s="460"/>
      <c r="B164" s="460"/>
      <c r="C164" s="460"/>
      <c r="D164" s="460"/>
      <c r="E164" s="460"/>
      <c r="F164" s="460"/>
    </row>
    <row r="165" spans="1:6" x14ac:dyDescent="0.25">
      <c r="A165" s="460"/>
      <c r="B165" s="460"/>
      <c r="C165" s="460"/>
      <c r="D165" s="460"/>
      <c r="E165" s="460"/>
      <c r="F165" s="460"/>
    </row>
    <row r="166" spans="1:6" x14ac:dyDescent="0.25">
      <c r="A166" s="460"/>
      <c r="B166" s="460"/>
      <c r="C166" s="460"/>
      <c r="D166" s="460"/>
      <c r="E166" s="460"/>
      <c r="F166" s="460"/>
    </row>
    <row r="167" spans="1:6" x14ac:dyDescent="0.25">
      <c r="A167" s="460"/>
      <c r="B167" s="460"/>
      <c r="C167" s="460"/>
      <c r="D167" s="460"/>
      <c r="E167" s="460"/>
      <c r="F167" s="460"/>
    </row>
    <row r="168" spans="1:6" x14ac:dyDescent="0.25">
      <c r="A168" s="460"/>
      <c r="B168" s="460"/>
      <c r="C168" s="460"/>
      <c r="D168" s="460"/>
      <c r="E168" s="460"/>
      <c r="F168" s="460"/>
    </row>
    <row r="169" spans="1:6" x14ac:dyDescent="0.25">
      <c r="A169" s="460"/>
      <c r="B169" s="460"/>
      <c r="C169" s="460"/>
      <c r="D169" s="460"/>
      <c r="E169" s="460"/>
      <c r="F169" s="460"/>
    </row>
    <row r="170" spans="1:6" x14ac:dyDescent="0.25">
      <c r="A170" s="460"/>
      <c r="B170" s="460"/>
      <c r="C170" s="460"/>
      <c r="D170" s="460"/>
      <c r="E170" s="460"/>
      <c r="F170" s="460"/>
    </row>
    <row r="171" spans="1:6" x14ac:dyDescent="0.25">
      <c r="A171" s="460"/>
      <c r="B171" s="460"/>
      <c r="C171" s="460"/>
      <c r="D171" s="460"/>
      <c r="E171" s="460"/>
      <c r="F171" s="460"/>
    </row>
    <row r="172" spans="1:6" x14ac:dyDescent="0.25">
      <c r="A172" s="460"/>
      <c r="B172" s="460"/>
      <c r="C172" s="460"/>
      <c r="D172" s="460"/>
      <c r="E172" s="460"/>
      <c r="F172" s="460"/>
    </row>
    <row r="173" spans="1:6" x14ac:dyDescent="0.25">
      <c r="A173" s="460"/>
      <c r="B173" s="460"/>
      <c r="C173" s="460"/>
      <c r="D173" s="460"/>
      <c r="E173" s="460"/>
      <c r="F173" s="460"/>
    </row>
    <row r="174" spans="1:6" x14ac:dyDescent="0.25">
      <c r="A174" s="460"/>
      <c r="B174" s="460"/>
      <c r="C174" s="460"/>
      <c r="D174" s="460"/>
      <c r="E174" s="460"/>
      <c r="F174" s="460"/>
    </row>
    <row r="175" spans="1:6" x14ac:dyDescent="0.25">
      <c r="A175" s="460"/>
      <c r="B175" s="460"/>
      <c r="C175" s="460"/>
      <c r="D175" s="460"/>
      <c r="E175" s="460"/>
      <c r="F175" s="460"/>
    </row>
    <row r="176" spans="1:6" x14ac:dyDescent="0.25">
      <c r="A176" s="460"/>
      <c r="B176" s="460"/>
      <c r="C176" s="460"/>
      <c r="D176" s="460"/>
      <c r="E176" s="460"/>
      <c r="F176" s="460"/>
    </row>
    <row r="177" spans="1:6" x14ac:dyDescent="0.25">
      <c r="A177" s="460"/>
      <c r="B177" s="460"/>
      <c r="C177" s="460"/>
      <c r="D177" s="460"/>
      <c r="E177" s="460"/>
      <c r="F177" s="460"/>
    </row>
    <row r="178" spans="1:6" x14ac:dyDescent="0.25">
      <c r="A178" s="460"/>
      <c r="B178" s="460"/>
      <c r="C178" s="460"/>
      <c r="D178" s="460"/>
      <c r="E178" s="460"/>
      <c r="F178" s="460"/>
    </row>
    <row r="179" spans="1:6" x14ac:dyDescent="0.25">
      <c r="A179" s="460"/>
      <c r="B179" s="460"/>
      <c r="C179" s="460"/>
      <c r="D179" s="460"/>
      <c r="E179" s="460"/>
      <c r="F179" s="460"/>
    </row>
    <row r="180" spans="1:6" x14ac:dyDescent="0.25">
      <c r="A180" s="460"/>
      <c r="B180" s="460"/>
      <c r="C180" s="460"/>
      <c r="D180" s="460"/>
      <c r="E180" s="460"/>
      <c r="F180" s="460"/>
    </row>
    <row r="181" spans="1:6" x14ac:dyDescent="0.25">
      <c r="A181" s="460"/>
      <c r="B181" s="460"/>
      <c r="C181" s="460"/>
      <c r="D181" s="460"/>
      <c r="E181" s="460"/>
      <c r="F181" s="460"/>
    </row>
    <row r="182" spans="1:6" x14ac:dyDescent="0.25">
      <c r="A182" s="460"/>
      <c r="B182" s="460"/>
      <c r="C182" s="460"/>
      <c r="D182" s="460"/>
      <c r="E182" s="460"/>
      <c r="F182" s="460"/>
    </row>
    <row r="183" spans="1:6" x14ac:dyDescent="0.25">
      <c r="A183" s="460"/>
      <c r="B183" s="460"/>
      <c r="C183" s="460"/>
      <c r="D183" s="460"/>
      <c r="E183" s="460"/>
      <c r="F183" s="460"/>
    </row>
    <row r="184" spans="1:6" x14ac:dyDescent="0.25">
      <c r="A184" s="460"/>
      <c r="B184" s="460"/>
      <c r="C184" s="460"/>
      <c r="D184" s="460"/>
      <c r="E184" s="460"/>
      <c r="F184" s="460"/>
    </row>
    <row r="185" spans="1:6" x14ac:dyDescent="0.25">
      <c r="A185" s="460"/>
      <c r="B185" s="460"/>
      <c r="C185" s="460"/>
      <c r="D185" s="460"/>
      <c r="E185" s="460"/>
      <c r="F185" s="460"/>
    </row>
    <row r="186" spans="1:6" x14ac:dyDescent="0.25">
      <c r="A186" s="460"/>
      <c r="B186" s="460"/>
      <c r="C186" s="460"/>
      <c r="D186" s="460"/>
      <c r="E186" s="460"/>
      <c r="F186" s="460"/>
    </row>
    <row r="187" spans="1:6" x14ac:dyDescent="0.25">
      <c r="A187" s="460"/>
      <c r="B187" s="460"/>
      <c r="C187" s="460"/>
      <c r="D187" s="460"/>
      <c r="E187" s="460"/>
      <c r="F187" s="460"/>
    </row>
    <row r="188" spans="1:6" x14ac:dyDescent="0.25">
      <c r="A188" s="460"/>
      <c r="B188" s="460"/>
      <c r="C188" s="460"/>
      <c r="D188" s="460"/>
      <c r="E188" s="460"/>
      <c r="F188" s="460"/>
    </row>
    <row r="189" spans="1:6" x14ac:dyDescent="0.25">
      <c r="A189" s="460"/>
      <c r="B189" s="460"/>
      <c r="C189" s="460"/>
      <c r="D189" s="460"/>
      <c r="E189" s="460"/>
      <c r="F189" s="460"/>
    </row>
    <row r="190" spans="1:6" x14ac:dyDescent="0.25">
      <c r="A190" s="460"/>
      <c r="B190" s="460"/>
      <c r="C190" s="460"/>
      <c r="D190" s="460"/>
      <c r="E190" s="460"/>
      <c r="F190" s="460"/>
    </row>
    <row r="191" spans="1:6" x14ac:dyDescent="0.25">
      <c r="A191" s="460"/>
      <c r="B191" s="460"/>
      <c r="C191" s="460"/>
      <c r="D191" s="460"/>
      <c r="E191" s="460"/>
      <c r="F191" s="460"/>
    </row>
    <row r="192" spans="1:6" x14ac:dyDescent="0.25">
      <c r="A192" s="460"/>
      <c r="B192" s="460"/>
      <c r="C192" s="460"/>
      <c r="D192" s="460"/>
      <c r="E192" s="460"/>
      <c r="F192" s="460"/>
    </row>
    <row r="193" spans="1:6" x14ac:dyDescent="0.25">
      <c r="A193" s="460"/>
      <c r="B193" s="460"/>
      <c r="C193" s="460"/>
      <c r="D193" s="460"/>
      <c r="E193" s="460"/>
      <c r="F193" s="460"/>
    </row>
    <row r="194" spans="1:6" x14ac:dyDescent="0.25">
      <c r="A194" s="460"/>
      <c r="B194" s="460"/>
      <c r="C194" s="460"/>
      <c r="D194" s="460"/>
      <c r="E194" s="460"/>
      <c r="F194" s="460"/>
    </row>
    <row r="195" spans="1:6" x14ac:dyDescent="0.25">
      <c r="A195" s="460"/>
      <c r="B195" s="460"/>
      <c r="C195" s="460"/>
      <c r="D195" s="460"/>
      <c r="E195" s="460"/>
      <c r="F195" s="460"/>
    </row>
    <row r="196" spans="1:6" x14ac:dyDescent="0.25">
      <c r="A196" s="460"/>
      <c r="B196" s="460"/>
      <c r="C196" s="460"/>
      <c r="D196" s="460"/>
      <c r="E196" s="460"/>
      <c r="F196" s="460"/>
    </row>
    <row r="197" spans="1:6" x14ac:dyDescent="0.25">
      <c r="A197" s="460"/>
      <c r="B197" s="460"/>
      <c r="C197" s="460"/>
      <c r="D197" s="460"/>
      <c r="E197" s="460"/>
      <c r="F197" s="460"/>
    </row>
    <row r="198" spans="1:6" x14ac:dyDescent="0.25">
      <c r="A198" s="460"/>
      <c r="B198" s="460"/>
      <c r="C198" s="460"/>
      <c r="D198" s="460"/>
      <c r="E198" s="460"/>
      <c r="F198" s="460"/>
    </row>
    <row r="199" spans="1:6" x14ac:dyDescent="0.25">
      <c r="A199" s="460"/>
      <c r="B199" s="460"/>
      <c r="C199" s="460"/>
      <c r="D199" s="460"/>
      <c r="E199" s="460"/>
      <c r="F199" s="460"/>
    </row>
    <row r="200" spans="1:6" x14ac:dyDescent="0.25">
      <c r="A200" s="460"/>
      <c r="B200" s="460"/>
      <c r="C200" s="460"/>
      <c r="D200" s="460"/>
      <c r="E200" s="460"/>
      <c r="F200" s="460"/>
    </row>
    <row r="201" spans="1:6" x14ac:dyDescent="0.25">
      <c r="A201" s="460"/>
      <c r="B201" s="460"/>
      <c r="C201" s="460"/>
      <c r="D201" s="460"/>
      <c r="E201" s="460"/>
      <c r="F201" s="460"/>
    </row>
    <row r="202" spans="1:6" x14ac:dyDescent="0.25">
      <c r="A202" s="460"/>
      <c r="B202" s="460"/>
      <c r="C202" s="460"/>
      <c r="D202" s="460"/>
      <c r="E202" s="460"/>
      <c r="F202" s="460"/>
    </row>
    <row r="203" spans="1:6" x14ac:dyDescent="0.25">
      <c r="A203" s="460"/>
      <c r="B203" s="460"/>
      <c r="C203" s="460"/>
      <c r="D203" s="460"/>
      <c r="E203" s="460"/>
      <c r="F203" s="460"/>
    </row>
    <row r="204" spans="1:6" x14ac:dyDescent="0.25">
      <c r="A204" s="460"/>
      <c r="B204" s="460"/>
      <c r="C204" s="460"/>
      <c r="D204" s="460"/>
      <c r="E204" s="460"/>
      <c r="F204" s="460"/>
    </row>
    <row r="205" spans="1:6" x14ac:dyDescent="0.25">
      <c r="A205" s="460"/>
      <c r="B205" s="460"/>
      <c r="C205" s="460"/>
      <c r="D205" s="460"/>
      <c r="E205" s="460"/>
      <c r="F205" s="460"/>
    </row>
    <row r="206" spans="1:6" x14ac:dyDescent="0.25">
      <c r="A206" s="460"/>
      <c r="B206" s="460"/>
      <c r="C206" s="460"/>
      <c r="D206" s="460"/>
      <c r="E206" s="460"/>
      <c r="F206" s="460"/>
    </row>
    <row r="207" spans="1:6" x14ac:dyDescent="0.25">
      <c r="A207" s="460"/>
      <c r="B207" s="460"/>
      <c r="C207" s="460"/>
      <c r="D207" s="460"/>
      <c r="E207" s="460"/>
      <c r="F207" s="460"/>
    </row>
    <row r="208" spans="1:6" x14ac:dyDescent="0.25">
      <c r="A208" s="460"/>
      <c r="B208" s="460"/>
      <c r="C208" s="460"/>
      <c r="D208" s="460"/>
      <c r="E208" s="460"/>
      <c r="F208" s="460"/>
    </row>
    <row r="209" spans="1:6" x14ac:dyDescent="0.25">
      <c r="A209" s="460"/>
      <c r="B209" s="460"/>
      <c r="C209" s="460"/>
      <c r="D209" s="460"/>
      <c r="E209" s="460"/>
      <c r="F209" s="460"/>
    </row>
    <row r="210" spans="1:6" x14ac:dyDescent="0.25">
      <c r="A210" s="460"/>
      <c r="B210" s="460"/>
      <c r="C210" s="460"/>
      <c r="D210" s="460"/>
      <c r="E210" s="460"/>
      <c r="F210" s="460"/>
    </row>
    <row r="211" spans="1:6" x14ac:dyDescent="0.25">
      <c r="A211" s="460"/>
      <c r="B211" s="460"/>
      <c r="C211" s="460"/>
      <c r="D211" s="460"/>
      <c r="E211" s="460"/>
      <c r="F211" s="460"/>
    </row>
    <row r="212" spans="1:6" x14ac:dyDescent="0.25">
      <c r="A212" s="460"/>
      <c r="B212" s="460"/>
      <c r="C212" s="460"/>
      <c r="D212" s="460"/>
      <c r="E212" s="460"/>
      <c r="F212" s="460"/>
    </row>
    <row r="213" spans="1:6" x14ac:dyDescent="0.25">
      <c r="A213" s="460"/>
      <c r="B213" s="460"/>
      <c r="C213" s="460"/>
      <c r="D213" s="460"/>
      <c r="E213" s="460"/>
      <c r="F213" s="460"/>
    </row>
    <row r="214" spans="1:6" x14ac:dyDescent="0.25">
      <c r="A214" s="460"/>
      <c r="B214" s="460"/>
      <c r="C214" s="460"/>
      <c r="D214" s="460"/>
      <c r="E214" s="460"/>
      <c r="F214" s="460"/>
    </row>
    <row r="215" spans="1:6" x14ac:dyDescent="0.25">
      <c r="A215" s="460"/>
      <c r="B215" s="460"/>
      <c r="C215" s="460"/>
      <c r="D215" s="460"/>
      <c r="E215" s="460"/>
      <c r="F215" s="460"/>
    </row>
    <row r="216" spans="1:6" x14ac:dyDescent="0.25">
      <c r="A216" s="460"/>
      <c r="B216" s="460"/>
      <c r="C216" s="460"/>
      <c r="D216" s="460"/>
      <c r="E216" s="460"/>
      <c r="F216" s="460"/>
    </row>
    <row r="217" spans="1:6" x14ac:dyDescent="0.25">
      <c r="A217" s="460"/>
      <c r="B217" s="460"/>
      <c r="C217" s="460"/>
      <c r="D217" s="460"/>
      <c r="E217" s="460"/>
      <c r="F217" s="460"/>
    </row>
    <row r="218" spans="1:6" x14ac:dyDescent="0.25">
      <c r="A218" s="460"/>
      <c r="B218" s="460"/>
      <c r="C218" s="460"/>
      <c r="D218" s="460"/>
      <c r="E218" s="460"/>
      <c r="F218" s="460"/>
    </row>
    <row r="219" spans="1:6" x14ac:dyDescent="0.25">
      <c r="A219" s="460"/>
      <c r="B219" s="460"/>
      <c r="C219" s="460"/>
      <c r="D219" s="460"/>
      <c r="E219" s="460"/>
      <c r="F219" s="460"/>
    </row>
    <row r="220" spans="1:6" x14ac:dyDescent="0.25">
      <c r="A220" s="460"/>
      <c r="B220" s="460"/>
      <c r="C220" s="460"/>
      <c r="D220" s="460"/>
      <c r="E220" s="460"/>
      <c r="F220" s="460"/>
    </row>
    <row r="221" spans="1:6" x14ac:dyDescent="0.25">
      <c r="A221" s="460"/>
      <c r="B221" s="460"/>
      <c r="C221" s="460"/>
      <c r="D221" s="460"/>
      <c r="E221" s="460"/>
      <c r="F221" s="460"/>
    </row>
    <row r="222" spans="1:6" x14ac:dyDescent="0.25">
      <c r="A222" s="460"/>
      <c r="B222" s="460"/>
      <c r="C222" s="460"/>
      <c r="D222" s="460"/>
      <c r="E222" s="460"/>
      <c r="F222" s="460"/>
    </row>
    <row r="223" spans="1:6" x14ac:dyDescent="0.25">
      <c r="A223" s="460"/>
      <c r="B223" s="460"/>
      <c r="C223" s="460"/>
      <c r="D223" s="460"/>
      <c r="E223" s="460"/>
      <c r="F223" s="460"/>
    </row>
    <row r="224" spans="1:6" x14ac:dyDescent="0.25">
      <c r="A224" s="460"/>
      <c r="B224" s="460"/>
      <c r="C224" s="460"/>
      <c r="D224" s="460"/>
      <c r="E224" s="460"/>
      <c r="F224" s="460"/>
    </row>
    <row r="225" spans="1:6" x14ac:dyDescent="0.25">
      <c r="A225" s="460"/>
      <c r="B225" s="460"/>
      <c r="C225" s="460"/>
      <c r="D225" s="460"/>
      <c r="E225" s="460"/>
      <c r="F225" s="460"/>
    </row>
    <row r="226" spans="1:6" x14ac:dyDescent="0.25">
      <c r="A226" s="460"/>
      <c r="B226" s="460"/>
      <c r="C226" s="460"/>
      <c r="D226" s="460"/>
      <c r="E226" s="460"/>
      <c r="F226" s="460"/>
    </row>
    <row r="227" spans="1:6" x14ac:dyDescent="0.25">
      <c r="A227" s="460"/>
      <c r="B227" s="460"/>
      <c r="C227" s="460"/>
      <c r="D227" s="460"/>
      <c r="E227" s="460"/>
      <c r="F227" s="460"/>
    </row>
    <row r="228" spans="1:6" x14ac:dyDescent="0.25">
      <c r="A228" s="460"/>
      <c r="B228" s="460"/>
      <c r="C228" s="460"/>
      <c r="D228" s="460"/>
      <c r="E228" s="460"/>
      <c r="F228" s="460"/>
    </row>
    <row r="229" spans="1:6" x14ac:dyDescent="0.25">
      <c r="A229" s="460"/>
      <c r="B229" s="460"/>
      <c r="C229" s="460"/>
      <c r="D229" s="460"/>
      <c r="E229" s="460"/>
      <c r="F229" s="460"/>
    </row>
    <row r="230" spans="1:6" x14ac:dyDescent="0.25">
      <c r="A230" s="460"/>
      <c r="B230" s="460"/>
      <c r="C230" s="460"/>
      <c r="D230" s="460"/>
      <c r="E230" s="460"/>
      <c r="F230" s="460"/>
    </row>
    <row r="231" spans="1:6" x14ac:dyDescent="0.25">
      <c r="A231" s="460"/>
      <c r="B231" s="460"/>
      <c r="C231" s="460"/>
      <c r="D231" s="460"/>
      <c r="E231" s="460"/>
      <c r="F231" s="460"/>
    </row>
    <row r="232" spans="1:6" x14ac:dyDescent="0.25">
      <c r="A232" s="460"/>
      <c r="B232" s="460"/>
      <c r="C232" s="460"/>
      <c r="D232" s="460"/>
      <c r="E232" s="460"/>
      <c r="F232" s="460"/>
    </row>
    <row r="233" spans="1:6" x14ac:dyDescent="0.25">
      <c r="A233" s="460"/>
      <c r="B233" s="460"/>
      <c r="C233" s="460"/>
      <c r="D233" s="460"/>
      <c r="E233" s="460"/>
      <c r="F233" s="460"/>
    </row>
    <row r="234" spans="1:6" x14ac:dyDescent="0.25">
      <c r="A234" s="460"/>
      <c r="B234" s="460"/>
      <c r="C234" s="460"/>
      <c r="D234" s="460"/>
      <c r="E234" s="460"/>
      <c r="F234" s="460"/>
    </row>
    <row r="235" spans="1:6" x14ac:dyDescent="0.25">
      <c r="A235" s="460"/>
      <c r="B235" s="460"/>
      <c r="C235" s="460"/>
      <c r="D235" s="460"/>
      <c r="E235" s="460"/>
      <c r="F235" s="460"/>
    </row>
    <row r="236" spans="1:6" x14ac:dyDescent="0.25">
      <c r="A236" s="460"/>
      <c r="B236" s="460"/>
      <c r="C236" s="460"/>
      <c r="D236" s="460"/>
      <c r="E236" s="460"/>
      <c r="F236" s="460"/>
    </row>
    <row r="237" spans="1:6" x14ac:dyDescent="0.25">
      <c r="A237" s="460"/>
      <c r="B237" s="460"/>
      <c r="C237" s="460"/>
      <c r="D237" s="460"/>
      <c r="E237" s="460"/>
      <c r="F237" s="460"/>
    </row>
    <row r="238" spans="1:6" x14ac:dyDescent="0.25">
      <c r="A238" s="460"/>
      <c r="B238" s="460"/>
      <c r="C238" s="460"/>
      <c r="D238" s="460"/>
      <c r="E238" s="460"/>
      <c r="F238" s="460"/>
    </row>
    <row r="239" spans="1:6" x14ac:dyDescent="0.25">
      <c r="A239" s="460"/>
      <c r="B239" s="460"/>
      <c r="C239" s="460"/>
      <c r="D239" s="460"/>
      <c r="E239" s="460"/>
      <c r="F239" s="460"/>
    </row>
    <row r="240" spans="1:6" x14ac:dyDescent="0.25">
      <c r="A240" s="460"/>
      <c r="B240" s="460"/>
      <c r="C240" s="460"/>
      <c r="D240" s="460"/>
      <c r="E240" s="460"/>
      <c r="F240" s="460"/>
    </row>
    <row r="241" spans="1:6" x14ac:dyDescent="0.25">
      <c r="A241" s="460"/>
      <c r="B241" s="460"/>
      <c r="C241" s="460"/>
      <c r="D241" s="460"/>
      <c r="E241" s="460"/>
      <c r="F241" s="460"/>
    </row>
    <row r="242" spans="1:6" x14ac:dyDescent="0.25">
      <c r="A242" s="460"/>
      <c r="B242" s="460"/>
      <c r="C242" s="460"/>
      <c r="D242" s="460"/>
      <c r="E242" s="460"/>
      <c r="F242" s="460"/>
    </row>
    <row r="243" spans="1:6" x14ac:dyDescent="0.25">
      <c r="A243" s="460"/>
      <c r="B243" s="460"/>
      <c r="C243" s="460"/>
      <c r="D243" s="460"/>
      <c r="E243" s="460"/>
      <c r="F243" s="460"/>
    </row>
    <row r="244" spans="1:6" x14ac:dyDescent="0.25">
      <c r="A244" s="460"/>
      <c r="B244" s="460"/>
      <c r="C244" s="460"/>
      <c r="D244" s="460"/>
      <c r="E244" s="460"/>
      <c r="F244" s="460"/>
    </row>
    <row r="245" spans="1:6" x14ac:dyDescent="0.25">
      <c r="A245" s="460"/>
      <c r="B245" s="460"/>
      <c r="C245" s="460"/>
      <c r="D245" s="460"/>
      <c r="E245" s="460"/>
      <c r="F245" s="460"/>
    </row>
    <row r="246" spans="1:6" x14ac:dyDescent="0.25">
      <c r="A246" s="460"/>
      <c r="B246" s="460"/>
      <c r="C246" s="460"/>
      <c r="D246" s="460"/>
      <c r="E246" s="460"/>
      <c r="F246" s="460"/>
    </row>
    <row r="247" spans="1:6" x14ac:dyDescent="0.25">
      <c r="A247" s="460"/>
      <c r="B247" s="460"/>
      <c r="C247" s="460"/>
      <c r="D247" s="460"/>
      <c r="E247" s="460"/>
      <c r="F247" s="460"/>
    </row>
    <row r="248" spans="1:6" x14ac:dyDescent="0.25">
      <c r="A248" s="460"/>
      <c r="B248" s="460"/>
      <c r="C248" s="460"/>
      <c r="D248" s="460"/>
      <c r="E248" s="460"/>
      <c r="F248" s="460"/>
    </row>
    <row r="249" spans="1:6" x14ac:dyDescent="0.25">
      <c r="A249" s="460"/>
      <c r="B249" s="460"/>
      <c r="C249" s="460"/>
      <c r="D249" s="460"/>
      <c r="E249" s="460"/>
      <c r="F249" s="460"/>
    </row>
    <row r="250" spans="1:6" x14ac:dyDescent="0.25">
      <c r="A250" s="460"/>
      <c r="B250" s="460"/>
      <c r="C250" s="460"/>
      <c r="D250" s="460"/>
      <c r="E250" s="460"/>
      <c r="F250" s="460"/>
    </row>
    <row r="251" spans="1:6" x14ac:dyDescent="0.25">
      <c r="A251" s="460"/>
      <c r="B251" s="460"/>
      <c r="C251" s="460"/>
      <c r="D251" s="460"/>
      <c r="E251" s="460"/>
      <c r="F251" s="460"/>
    </row>
    <row r="252" spans="1:6" x14ac:dyDescent="0.25">
      <c r="A252" s="460"/>
      <c r="B252" s="460"/>
      <c r="C252" s="460"/>
      <c r="D252" s="460"/>
      <c r="E252" s="460"/>
      <c r="F252" s="460"/>
    </row>
    <row r="253" spans="1:6" x14ac:dyDescent="0.25">
      <c r="A253" s="460"/>
      <c r="B253" s="460"/>
      <c r="C253" s="460"/>
      <c r="D253" s="460"/>
      <c r="E253" s="460"/>
      <c r="F253" s="460"/>
    </row>
    <row r="254" spans="1:6" x14ac:dyDescent="0.25">
      <c r="A254" s="460"/>
      <c r="B254" s="460"/>
      <c r="C254" s="460"/>
      <c r="D254" s="460"/>
      <c r="E254" s="460"/>
      <c r="F254" s="460"/>
    </row>
    <row r="255" spans="1:6" x14ac:dyDescent="0.25">
      <c r="A255" s="460"/>
      <c r="B255" s="460"/>
      <c r="C255" s="460"/>
      <c r="D255" s="460"/>
      <c r="E255" s="460"/>
      <c r="F255" s="460"/>
    </row>
    <row r="256" spans="1:6" x14ac:dyDescent="0.25">
      <c r="A256" s="460"/>
      <c r="B256" s="460"/>
      <c r="C256" s="460"/>
      <c r="D256" s="460"/>
      <c r="E256" s="460"/>
      <c r="F256" s="460"/>
    </row>
    <row r="257" spans="1:6" x14ac:dyDescent="0.25">
      <c r="A257" s="460"/>
      <c r="B257" s="460"/>
      <c r="C257" s="460"/>
      <c r="D257" s="460"/>
      <c r="E257" s="460"/>
      <c r="F257" s="460"/>
    </row>
    <row r="258" spans="1:6" x14ac:dyDescent="0.25">
      <c r="A258" s="460"/>
      <c r="B258" s="460"/>
      <c r="C258" s="460"/>
      <c r="D258" s="460"/>
      <c r="E258" s="460"/>
      <c r="F258" s="460"/>
    </row>
    <row r="259" spans="1:6" x14ac:dyDescent="0.25">
      <c r="A259" s="460"/>
      <c r="B259" s="460"/>
      <c r="C259" s="460"/>
      <c r="D259" s="460"/>
      <c r="E259" s="460"/>
      <c r="F259" s="460"/>
    </row>
    <row r="260" spans="1:6" x14ac:dyDescent="0.25">
      <c r="A260" s="460"/>
      <c r="B260" s="460"/>
      <c r="C260" s="460"/>
      <c r="D260" s="460"/>
      <c r="E260" s="460"/>
      <c r="F260" s="460"/>
    </row>
    <row r="261" spans="1:6" x14ac:dyDescent="0.25">
      <c r="A261" s="460"/>
      <c r="B261" s="460"/>
      <c r="C261" s="460"/>
      <c r="D261" s="460"/>
      <c r="E261" s="460"/>
      <c r="F261" s="460"/>
    </row>
    <row r="262" spans="1:6" x14ac:dyDescent="0.25">
      <c r="A262" s="460"/>
      <c r="B262" s="460"/>
      <c r="C262" s="460"/>
      <c r="D262" s="460"/>
      <c r="E262" s="460"/>
      <c r="F262" s="460"/>
    </row>
    <row r="263" spans="1:6" x14ac:dyDescent="0.25">
      <c r="A263" s="460"/>
      <c r="B263" s="460"/>
      <c r="C263" s="460"/>
      <c r="D263" s="460"/>
      <c r="E263" s="460"/>
      <c r="F263" s="460"/>
    </row>
    <row r="264" spans="1:6" x14ac:dyDescent="0.25">
      <c r="A264" s="460"/>
      <c r="B264" s="460"/>
      <c r="C264" s="460"/>
      <c r="D264" s="460"/>
      <c r="E264" s="460"/>
      <c r="F264" s="460"/>
    </row>
    <row r="265" spans="1:6" x14ac:dyDescent="0.25">
      <c r="A265" s="460"/>
      <c r="B265" s="460"/>
      <c r="C265" s="460"/>
      <c r="D265" s="460"/>
      <c r="E265" s="460"/>
      <c r="F265" s="460"/>
    </row>
    <row r="266" spans="1:6" x14ac:dyDescent="0.25">
      <c r="A266" s="460"/>
      <c r="B266" s="460"/>
      <c r="C266" s="460"/>
      <c r="D266" s="460"/>
      <c r="E266" s="460"/>
      <c r="F266" s="460"/>
    </row>
    <row r="267" spans="1:6" x14ac:dyDescent="0.25">
      <c r="A267" s="460"/>
      <c r="B267" s="460"/>
      <c r="C267" s="460"/>
      <c r="D267" s="460"/>
      <c r="E267" s="460"/>
      <c r="F267" s="460"/>
    </row>
    <row r="268" spans="1:6" x14ac:dyDescent="0.25">
      <c r="A268" s="460"/>
      <c r="B268" s="460"/>
      <c r="C268" s="460"/>
      <c r="D268" s="460"/>
      <c r="E268" s="460"/>
      <c r="F268" s="460"/>
    </row>
    <row r="269" spans="1:6" x14ac:dyDescent="0.25">
      <c r="A269" s="460"/>
      <c r="B269" s="460"/>
      <c r="C269" s="460"/>
      <c r="D269" s="460"/>
      <c r="E269" s="460"/>
      <c r="F269" s="460"/>
    </row>
    <row r="270" spans="1:6" x14ac:dyDescent="0.25">
      <c r="A270" s="460"/>
      <c r="B270" s="460"/>
      <c r="C270" s="460"/>
      <c r="D270" s="460"/>
      <c r="E270" s="460"/>
      <c r="F270" s="460"/>
    </row>
    <row r="271" spans="1:6" x14ac:dyDescent="0.25">
      <c r="A271" s="460"/>
      <c r="B271" s="460"/>
      <c r="C271" s="460"/>
      <c r="D271" s="460"/>
      <c r="E271" s="460"/>
      <c r="F271" s="460"/>
    </row>
    <row r="272" spans="1:6" x14ac:dyDescent="0.25">
      <c r="A272" s="460"/>
      <c r="B272" s="460"/>
      <c r="C272" s="460"/>
      <c r="D272" s="460"/>
      <c r="E272" s="460"/>
      <c r="F272" s="460"/>
    </row>
    <row r="273" spans="1:6" x14ac:dyDescent="0.25">
      <c r="A273" s="460"/>
      <c r="B273" s="460"/>
      <c r="C273" s="460"/>
      <c r="D273" s="460"/>
      <c r="E273" s="460"/>
      <c r="F273" s="460"/>
    </row>
    <row r="274" spans="1:6" x14ac:dyDescent="0.25">
      <c r="A274" s="460"/>
      <c r="B274" s="460"/>
      <c r="C274" s="460"/>
      <c r="D274" s="460"/>
      <c r="E274" s="460"/>
      <c r="F274" s="460"/>
    </row>
    <row r="275" spans="1:6" x14ac:dyDescent="0.25">
      <c r="A275" s="460"/>
      <c r="B275" s="460"/>
      <c r="C275" s="460"/>
      <c r="D275" s="460"/>
      <c r="E275" s="460"/>
      <c r="F275" s="460"/>
    </row>
    <row r="276" spans="1:6" x14ac:dyDescent="0.25">
      <c r="A276" s="460"/>
      <c r="B276" s="460"/>
      <c r="C276" s="460"/>
      <c r="D276" s="460"/>
      <c r="E276" s="460"/>
      <c r="F276" s="460"/>
    </row>
    <row r="277" spans="1:6" x14ac:dyDescent="0.25">
      <c r="A277" s="460"/>
      <c r="B277" s="460"/>
      <c r="C277" s="460"/>
      <c r="D277" s="460"/>
      <c r="E277" s="460"/>
      <c r="F277" s="460"/>
    </row>
    <row r="278" spans="1:6" x14ac:dyDescent="0.25">
      <c r="A278" s="460"/>
      <c r="B278" s="460"/>
      <c r="C278" s="460"/>
      <c r="D278" s="460"/>
      <c r="E278" s="460"/>
      <c r="F278" s="460"/>
    </row>
    <row r="279" spans="1:6" x14ac:dyDescent="0.25">
      <c r="A279" s="460"/>
      <c r="B279" s="460"/>
      <c r="C279" s="460"/>
      <c r="D279" s="460"/>
      <c r="E279" s="460"/>
      <c r="F279" s="460"/>
    </row>
    <row r="280" spans="1:6" x14ac:dyDescent="0.25">
      <c r="A280" s="460"/>
      <c r="B280" s="460"/>
      <c r="C280" s="460"/>
      <c r="D280" s="460"/>
      <c r="E280" s="460"/>
      <c r="F280" s="460"/>
    </row>
    <row r="281" spans="1:6" x14ac:dyDescent="0.25">
      <c r="A281" s="460"/>
      <c r="B281" s="460"/>
      <c r="C281" s="460"/>
      <c r="D281" s="460"/>
      <c r="E281" s="460"/>
      <c r="F281" s="460"/>
    </row>
    <row r="282" spans="1:6" x14ac:dyDescent="0.25">
      <c r="A282" s="460"/>
      <c r="B282" s="460"/>
      <c r="C282" s="460"/>
      <c r="D282" s="460"/>
      <c r="E282" s="460"/>
      <c r="F282" s="460"/>
    </row>
    <row r="283" spans="1:6" x14ac:dyDescent="0.25">
      <c r="A283" s="460"/>
      <c r="B283" s="460"/>
      <c r="C283" s="460"/>
      <c r="D283" s="460"/>
      <c r="E283" s="460"/>
      <c r="F283" s="460"/>
    </row>
    <row r="284" spans="1:6" x14ac:dyDescent="0.25">
      <c r="A284" s="460"/>
      <c r="B284" s="460"/>
      <c r="C284" s="460"/>
      <c r="D284" s="460"/>
      <c r="E284" s="460"/>
      <c r="F284" s="460"/>
    </row>
    <row r="285" spans="1:6" x14ac:dyDescent="0.25">
      <c r="A285" s="460"/>
      <c r="B285" s="460"/>
      <c r="C285" s="460"/>
      <c r="D285" s="460"/>
      <c r="E285" s="460"/>
      <c r="F285" s="460"/>
    </row>
    <row r="286" spans="1:6" x14ac:dyDescent="0.25">
      <c r="A286" s="460"/>
      <c r="B286" s="460"/>
      <c r="C286" s="460"/>
      <c r="D286" s="460"/>
      <c r="E286" s="460"/>
      <c r="F286" s="460"/>
    </row>
    <row r="287" spans="1:6" x14ac:dyDescent="0.25">
      <c r="A287" s="460"/>
      <c r="B287" s="460"/>
      <c r="C287" s="460"/>
      <c r="D287" s="460"/>
      <c r="E287" s="460"/>
      <c r="F287" s="460"/>
    </row>
    <row r="288" spans="1:6" x14ac:dyDescent="0.25">
      <c r="A288" s="460"/>
      <c r="B288" s="460"/>
      <c r="C288" s="460"/>
      <c r="D288" s="460"/>
      <c r="E288" s="460"/>
      <c r="F288" s="460"/>
    </row>
    <row r="289" spans="1:6" x14ac:dyDescent="0.25">
      <c r="A289" s="460"/>
      <c r="B289" s="460"/>
      <c r="C289" s="460"/>
      <c r="D289" s="460"/>
      <c r="E289" s="460"/>
      <c r="F289" s="460"/>
    </row>
    <row r="290" spans="1:6" x14ac:dyDescent="0.25">
      <c r="A290" s="460"/>
      <c r="B290" s="460"/>
      <c r="C290" s="460"/>
      <c r="D290" s="460"/>
      <c r="E290" s="460"/>
      <c r="F290" s="460"/>
    </row>
    <row r="291" spans="1:6" x14ac:dyDescent="0.25">
      <c r="A291" s="460"/>
      <c r="B291" s="460"/>
      <c r="C291" s="460"/>
      <c r="D291" s="460"/>
      <c r="E291" s="460"/>
      <c r="F291" s="460"/>
    </row>
    <row r="292" spans="1:6" x14ac:dyDescent="0.25">
      <c r="A292" s="460"/>
      <c r="B292" s="460"/>
      <c r="C292" s="460"/>
      <c r="D292" s="460"/>
      <c r="E292" s="460"/>
      <c r="F292" s="460"/>
    </row>
    <row r="293" spans="1:6" x14ac:dyDescent="0.25">
      <c r="A293" s="460"/>
      <c r="B293" s="460"/>
      <c r="C293" s="460"/>
      <c r="D293" s="460"/>
      <c r="E293" s="460"/>
      <c r="F293" s="460"/>
    </row>
    <row r="294" spans="1:6" x14ac:dyDescent="0.25">
      <c r="A294" s="460"/>
      <c r="B294" s="460"/>
      <c r="C294" s="460"/>
      <c r="D294" s="460"/>
      <c r="E294" s="460"/>
      <c r="F294" s="460"/>
    </row>
    <row r="295" spans="1:6" x14ac:dyDescent="0.25">
      <c r="A295" s="460"/>
      <c r="B295" s="460"/>
      <c r="C295" s="460"/>
      <c r="D295" s="460"/>
      <c r="E295" s="460"/>
      <c r="F295" s="460"/>
    </row>
    <row r="296" spans="1:6" x14ac:dyDescent="0.25">
      <c r="A296" s="460"/>
      <c r="B296" s="460"/>
      <c r="C296" s="460"/>
      <c r="D296" s="460"/>
      <c r="E296" s="460"/>
      <c r="F296" s="460"/>
    </row>
    <row r="297" spans="1:6" x14ac:dyDescent="0.25">
      <c r="A297" s="460"/>
      <c r="B297" s="460"/>
      <c r="C297" s="460"/>
      <c r="D297" s="460"/>
      <c r="E297" s="460"/>
      <c r="F297" s="460"/>
    </row>
    <row r="298" spans="1:6" x14ac:dyDescent="0.25">
      <c r="A298" s="460"/>
      <c r="B298" s="460"/>
      <c r="C298" s="460"/>
      <c r="D298" s="460"/>
      <c r="E298" s="460"/>
      <c r="F298" s="460"/>
    </row>
    <row r="299" spans="1:6" x14ac:dyDescent="0.25">
      <c r="A299" s="460"/>
      <c r="B299" s="460"/>
      <c r="C299" s="460"/>
      <c r="D299" s="460"/>
      <c r="E299" s="460"/>
      <c r="F299" s="460"/>
    </row>
    <row r="300" spans="1:6" x14ac:dyDescent="0.25">
      <c r="A300" s="460"/>
      <c r="B300" s="460"/>
      <c r="C300" s="460"/>
      <c r="D300" s="460"/>
      <c r="E300" s="460"/>
      <c r="F300" s="460"/>
    </row>
    <row r="301" spans="1:6" x14ac:dyDescent="0.25">
      <c r="A301" s="460"/>
      <c r="B301" s="460"/>
      <c r="C301" s="460"/>
      <c r="D301" s="460"/>
      <c r="E301" s="460"/>
      <c r="F301" s="460"/>
    </row>
    <row r="302" spans="1:6" x14ac:dyDescent="0.25">
      <c r="A302" s="460"/>
      <c r="B302" s="460"/>
      <c r="C302" s="460"/>
      <c r="D302" s="460"/>
      <c r="E302" s="460"/>
      <c r="F302" s="460"/>
    </row>
    <row r="303" spans="1:6" x14ac:dyDescent="0.25">
      <c r="A303" s="460"/>
      <c r="B303" s="460"/>
      <c r="C303" s="460"/>
      <c r="D303" s="460"/>
      <c r="E303" s="460"/>
      <c r="F303" s="460"/>
    </row>
    <row r="304" spans="1:6" x14ac:dyDescent="0.25">
      <c r="A304" s="460"/>
      <c r="B304" s="460"/>
      <c r="C304" s="460"/>
      <c r="D304" s="460"/>
      <c r="E304" s="460"/>
      <c r="F304" s="460"/>
    </row>
    <row r="305" spans="1:6" x14ac:dyDescent="0.25">
      <c r="A305" s="460"/>
      <c r="B305" s="460"/>
      <c r="C305" s="460"/>
      <c r="D305" s="460"/>
      <c r="E305" s="460"/>
      <c r="F305" s="460"/>
    </row>
    <row r="306" spans="1:6" x14ac:dyDescent="0.25">
      <c r="A306" s="460"/>
      <c r="B306" s="460"/>
      <c r="C306" s="460"/>
      <c r="D306" s="460"/>
      <c r="E306" s="460"/>
      <c r="F306" s="460"/>
    </row>
    <row r="307" spans="1:6" x14ac:dyDescent="0.25">
      <c r="A307" s="460"/>
      <c r="B307" s="460"/>
      <c r="C307" s="460"/>
      <c r="D307" s="460"/>
      <c r="E307" s="460"/>
      <c r="F307" s="460"/>
    </row>
    <row r="308" spans="1:6" x14ac:dyDescent="0.25">
      <c r="A308" s="460"/>
      <c r="B308" s="460"/>
      <c r="C308" s="460"/>
      <c r="D308" s="460"/>
      <c r="E308" s="460"/>
      <c r="F308" s="460"/>
    </row>
    <row r="309" spans="1:6" x14ac:dyDescent="0.25">
      <c r="A309" s="460"/>
      <c r="B309" s="460"/>
      <c r="C309" s="460"/>
      <c r="D309" s="460"/>
      <c r="E309" s="460"/>
      <c r="F309" s="460"/>
    </row>
    <row r="310" spans="1:6" x14ac:dyDescent="0.25">
      <c r="A310" s="460"/>
      <c r="B310" s="460"/>
      <c r="C310" s="460"/>
      <c r="D310" s="460"/>
      <c r="E310" s="460"/>
      <c r="F310" s="460"/>
    </row>
    <row r="311" spans="1:6" x14ac:dyDescent="0.25">
      <c r="A311" s="460"/>
      <c r="B311" s="460"/>
      <c r="C311" s="460"/>
      <c r="D311" s="460"/>
      <c r="E311" s="460"/>
      <c r="F311" s="460"/>
    </row>
    <row r="312" spans="1:6" x14ac:dyDescent="0.25">
      <c r="A312" s="460"/>
      <c r="B312" s="460"/>
      <c r="C312" s="460"/>
      <c r="D312" s="460"/>
      <c r="E312" s="460"/>
      <c r="F312" s="460"/>
    </row>
    <row r="313" spans="1:6" x14ac:dyDescent="0.25">
      <c r="A313" s="460"/>
      <c r="B313" s="460"/>
      <c r="C313" s="460"/>
      <c r="D313" s="460"/>
      <c r="E313" s="460"/>
      <c r="F313" s="460"/>
    </row>
    <row r="314" spans="1:6" x14ac:dyDescent="0.25">
      <c r="A314" s="460"/>
      <c r="B314" s="460"/>
      <c r="C314" s="460"/>
      <c r="D314" s="460"/>
      <c r="E314" s="460"/>
      <c r="F314" s="460"/>
    </row>
    <row r="315" spans="1:6" x14ac:dyDescent="0.25">
      <c r="A315" s="460"/>
      <c r="B315" s="460"/>
      <c r="C315" s="460"/>
      <c r="D315" s="460"/>
      <c r="E315" s="460"/>
      <c r="F315" s="460"/>
    </row>
    <row r="316" spans="1:6" x14ac:dyDescent="0.25">
      <c r="A316" s="460"/>
      <c r="B316" s="460"/>
      <c r="C316" s="460"/>
      <c r="D316" s="460"/>
      <c r="E316" s="460"/>
      <c r="F316" s="460"/>
    </row>
    <row r="317" spans="1:6" x14ac:dyDescent="0.25">
      <c r="A317" s="460"/>
      <c r="B317" s="460"/>
      <c r="C317" s="460"/>
      <c r="D317" s="460"/>
      <c r="E317" s="460"/>
      <c r="F317" s="460"/>
    </row>
    <row r="318" spans="1:6" x14ac:dyDescent="0.25">
      <c r="A318" s="460"/>
      <c r="B318" s="460"/>
      <c r="C318" s="460"/>
      <c r="D318" s="460"/>
      <c r="E318" s="460"/>
      <c r="F318" s="460"/>
    </row>
    <row r="319" spans="1:6" x14ac:dyDescent="0.25">
      <c r="A319" s="460"/>
      <c r="B319" s="460"/>
      <c r="C319" s="460"/>
      <c r="D319" s="460"/>
      <c r="E319" s="460"/>
      <c r="F319" s="460"/>
    </row>
    <row r="320" spans="1:6" x14ac:dyDescent="0.25">
      <c r="A320" s="460"/>
      <c r="B320" s="460"/>
      <c r="C320" s="460"/>
      <c r="D320" s="460"/>
      <c r="E320" s="460"/>
      <c r="F320" s="460"/>
    </row>
    <row r="321" spans="1:6" x14ac:dyDescent="0.25">
      <c r="A321" s="460"/>
      <c r="B321" s="460"/>
      <c r="C321" s="460"/>
      <c r="D321" s="460"/>
      <c r="E321" s="460"/>
      <c r="F321" s="460"/>
    </row>
    <row r="322" spans="1:6" x14ac:dyDescent="0.25">
      <c r="A322" s="460"/>
      <c r="B322" s="460"/>
      <c r="C322" s="460"/>
      <c r="D322" s="460"/>
      <c r="E322" s="460"/>
      <c r="F322" s="460"/>
    </row>
    <row r="323" spans="1:6" x14ac:dyDescent="0.25">
      <c r="A323" s="460"/>
      <c r="B323" s="460"/>
      <c r="C323" s="460"/>
      <c r="D323" s="460"/>
      <c r="E323" s="460"/>
      <c r="F323" s="460"/>
    </row>
    <row r="324" spans="1:6" x14ac:dyDescent="0.25">
      <c r="A324" s="460"/>
      <c r="B324" s="460"/>
      <c r="C324" s="460"/>
      <c r="D324" s="460"/>
      <c r="E324" s="460"/>
      <c r="F324" s="460"/>
    </row>
    <row r="325" spans="1:6" x14ac:dyDescent="0.25">
      <c r="A325" s="460"/>
      <c r="B325" s="460"/>
      <c r="C325" s="460"/>
      <c r="D325" s="460"/>
      <c r="E325" s="460"/>
      <c r="F325" s="460"/>
    </row>
    <row r="326" spans="1:6" x14ac:dyDescent="0.25">
      <c r="A326" s="460"/>
      <c r="B326" s="460"/>
      <c r="C326" s="460"/>
      <c r="D326" s="460"/>
      <c r="E326" s="460"/>
      <c r="F326" s="460"/>
    </row>
    <row r="327" spans="1:6" x14ac:dyDescent="0.25">
      <c r="A327" s="460"/>
      <c r="B327" s="460"/>
      <c r="C327" s="460"/>
      <c r="D327" s="460"/>
      <c r="E327" s="460"/>
      <c r="F327" s="460"/>
    </row>
    <row r="328" spans="1:6" x14ac:dyDescent="0.25">
      <c r="A328" s="460"/>
      <c r="B328" s="460"/>
      <c r="C328" s="460"/>
      <c r="D328" s="460"/>
      <c r="E328" s="460"/>
      <c r="F328" s="460"/>
    </row>
    <row r="329" spans="1:6" x14ac:dyDescent="0.25">
      <c r="A329" s="460"/>
      <c r="B329" s="460"/>
      <c r="C329" s="460"/>
      <c r="D329" s="460"/>
      <c r="E329" s="460"/>
      <c r="F329" s="460"/>
    </row>
    <row r="330" spans="1:6" x14ac:dyDescent="0.25">
      <c r="A330" s="460"/>
      <c r="B330" s="460"/>
      <c r="C330" s="460"/>
      <c r="D330" s="460"/>
      <c r="E330" s="460"/>
      <c r="F330" s="460"/>
    </row>
    <row r="331" spans="1:6" x14ac:dyDescent="0.25">
      <c r="A331" s="460"/>
      <c r="B331" s="460"/>
      <c r="C331" s="460"/>
      <c r="D331" s="460"/>
      <c r="E331" s="460"/>
      <c r="F331" s="460"/>
    </row>
    <row r="332" spans="1:6" x14ac:dyDescent="0.25">
      <c r="A332" s="460"/>
      <c r="B332" s="460"/>
      <c r="C332" s="460"/>
      <c r="D332" s="460"/>
      <c r="E332" s="460"/>
      <c r="F332" s="460"/>
    </row>
    <row r="333" spans="1:6" x14ac:dyDescent="0.25">
      <c r="A333" s="460"/>
      <c r="B333" s="460"/>
      <c r="C333" s="460"/>
      <c r="D333" s="460"/>
      <c r="E333" s="460"/>
      <c r="F333" s="460"/>
    </row>
    <row r="334" spans="1:6" x14ac:dyDescent="0.25">
      <c r="A334" s="460"/>
      <c r="B334" s="460"/>
      <c r="C334" s="460"/>
      <c r="D334" s="460"/>
      <c r="E334" s="460"/>
      <c r="F334" s="460"/>
    </row>
    <row r="335" spans="1:6" x14ac:dyDescent="0.25">
      <c r="A335" s="460"/>
      <c r="B335" s="460"/>
      <c r="C335" s="460"/>
      <c r="D335" s="460"/>
      <c r="E335" s="460"/>
      <c r="F335" s="460"/>
    </row>
    <row r="336" spans="1:6" x14ac:dyDescent="0.25">
      <c r="A336" s="460"/>
      <c r="B336" s="460"/>
      <c r="C336" s="460"/>
      <c r="D336" s="460"/>
      <c r="E336" s="460"/>
      <c r="F336" s="460"/>
    </row>
    <row r="337" spans="1:6" x14ac:dyDescent="0.25">
      <c r="A337" s="460"/>
      <c r="B337" s="460"/>
      <c r="C337" s="460"/>
      <c r="D337" s="460"/>
      <c r="E337" s="460"/>
      <c r="F337" s="460"/>
    </row>
    <row r="338" spans="1:6" x14ac:dyDescent="0.25">
      <c r="A338" s="460"/>
      <c r="B338" s="460"/>
      <c r="C338" s="460"/>
      <c r="D338" s="460"/>
      <c r="E338" s="460"/>
      <c r="F338" s="460"/>
    </row>
    <row r="339" spans="1:6" x14ac:dyDescent="0.25">
      <c r="A339" s="460"/>
      <c r="B339" s="460"/>
      <c r="C339" s="460"/>
      <c r="D339" s="460"/>
      <c r="E339" s="460"/>
      <c r="F339" s="460"/>
    </row>
    <row r="340" spans="1:6" x14ac:dyDescent="0.25">
      <c r="A340" s="460"/>
      <c r="B340" s="460"/>
      <c r="C340" s="460"/>
      <c r="D340" s="460"/>
      <c r="E340" s="460"/>
      <c r="F340" s="460"/>
    </row>
    <row r="341" spans="1:6" x14ac:dyDescent="0.25">
      <c r="A341" s="460"/>
      <c r="B341" s="460"/>
      <c r="C341" s="460"/>
      <c r="D341" s="460"/>
      <c r="E341" s="460"/>
      <c r="F341" s="460"/>
    </row>
    <row r="342" spans="1:6" x14ac:dyDescent="0.25">
      <c r="A342" s="460"/>
      <c r="B342" s="460"/>
      <c r="C342" s="460"/>
      <c r="D342" s="460"/>
      <c r="E342" s="460"/>
      <c r="F342" s="460"/>
    </row>
    <row r="343" spans="1:6" x14ac:dyDescent="0.25">
      <c r="A343" s="460"/>
      <c r="B343" s="460"/>
      <c r="C343" s="460"/>
      <c r="D343" s="460"/>
      <c r="E343" s="460"/>
      <c r="F343" s="460"/>
    </row>
    <row r="344" spans="1:6" x14ac:dyDescent="0.25">
      <c r="A344" s="460"/>
      <c r="B344" s="460"/>
      <c r="C344" s="460"/>
      <c r="D344" s="460"/>
      <c r="E344" s="460"/>
      <c r="F344" s="460"/>
    </row>
    <row r="345" spans="1:6" x14ac:dyDescent="0.25">
      <c r="A345" s="460"/>
      <c r="B345" s="460"/>
      <c r="C345" s="460"/>
      <c r="D345" s="460"/>
      <c r="E345" s="460"/>
      <c r="F345" s="460"/>
    </row>
    <row r="346" spans="1:6" x14ac:dyDescent="0.25">
      <c r="A346" s="460"/>
      <c r="B346" s="460"/>
      <c r="C346" s="460"/>
      <c r="D346" s="460"/>
      <c r="E346" s="460"/>
      <c r="F346" s="460"/>
    </row>
    <row r="347" spans="1:6" x14ac:dyDescent="0.25">
      <c r="A347" s="460"/>
      <c r="B347" s="460"/>
      <c r="C347" s="460"/>
      <c r="D347" s="460"/>
      <c r="E347" s="460"/>
      <c r="F347" s="460"/>
    </row>
    <row r="348" spans="1:6" x14ac:dyDescent="0.25">
      <c r="A348" s="460"/>
      <c r="B348" s="460"/>
      <c r="C348" s="460"/>
      <c r="D348" s="460"/>
      <c r="E348" s="460"/>
      <c r="F348" s="460"/>
    </row>
    <row r="349" spans="1:6" x14ac:dyDescent="0.25">
      <c r="A349" s="460"/>
      <c r="B349" s="460"/>
      <c r="C349" s="460"/>
      <c r="D349" s="460"/>
      <c r="E349" s="460"/>
      <c r="F349" s="460"/>
    </row>
    <row r="350" spans="1:6" x14ac:dyDescent="0.25">
      <c r="A350" s="460"/>
      <c r="B350" s="460"/>
      <c r="C350" s="460"/>
      <c r="D350" s="460"/>
      <c r="E350" s="460"/>
      <c r="F350" s="460"/>
    </row>
    <row r="351" spans="1:6" x14ac:dyDescent="0.25">
      <c r="A351" s="460"/>
      <c r="B351" s="460"/>
      <c r="C351" s="460"/>
      <c r="D351" s="460"/>
      <c r="E351" s="460"/>
      <c r="F351" s="460"/>
    </row>
    <row r="352" spans="1:6" x14ac:dyDescent="0.25">
      <c r="A352" s="460"/>
      <c r="B352" s="460"/>
      <c r="C352" s="460"/>
      <c r="D352" s="460"/>
      <c r="E352" s="460"/>
      <c r="F352" s="460"/>
    </row>
    <row r="353" spans="1:6" x14ac:dyDescent="0.25">
      <c r="A353" s="460"/>
      <c r="B353" s="460"/>
      <c r="C353" s="460"/>
      <c r="D353" s="460"/>
      <c r="E353" s="460"/>
      <c r="F353" s="460"/>
    </row>
    <row r="354" spans="1:6" x14ac:dyDescent="0.25">
      <c r="A354" s="460"/>
      <c r="B354" s="460"/>
      <c r="C354" s="460"/>
      <c r="D354" s="460"/>
      <c r="E354" s="460"/>
      <c r="F354" s="460"/>
    </row>
    <row r="355" spans="1:6" x14ac:dyDescent="0.25">
      <c r="A355" s="460"/>
      <c r="B355" s="460"/>
      <c r="C355" s="460"/>
      <c r="D355" s="460"/>
      <c r="E355" s="460"/>
      <c r="F355" s="460"/>
    </row>
    <row r="356" spans="1:6" x14ac:dyDescent="0.25">
      <c r="A356" s="460"/>
      <c r="B356" s="460"/>
      <c r="C356" s="460"/>
      <c r="D356" s="460"/>
      <c r="E356" s="460"/>
      <c r="F356" s="460"/>
    </row>
    <row r="357" spans="1:6" x14ac:dyDescent="0.25">
      <c r="A357" s="460"/>
      <c r="B357" s="460"/>
      <c r="C357" s="460"/>
      <c r="D357" s="460"/>
      <c r="E357" s="460"/>
      <c r="F357" s="460"/>
    </row>
    <row r="358" spans="1:6" x14ac:dyDescent="0.25">
      <c r="A358" s="460"/>
      <c r="B358" s="460"/>
      <c r="C358" s="460"/>
      <c r="D358" s="460"/>
      <c r="E358" s="460"/>
      <c r="F358" s="460"/>
    </row>
    <row r="359" spans="1:6" x14ac:dyDescent="0.25">
      <c r="A359" s="460"/>
      <c r="B359" s="460"/>
      <c r="C359" s="460"/>
      <c r="D359" s="460"/>
      <c r="E359" s="460"/>
      <c r="F359" s="460"/>
    </row>
    <row r="360" spans="1:6" x14ac:dyDescent="0.25">
      <c r="A360" s="460"/>
      <c r="B360" s="460"/>
      <c r="C360" s="460"/>
      <c r="D360" s="460"/>
      <c r="E360" s="460"/>
      <c r="F360" s="460"/>
    </row>
    <row r="361" spans="1:6" x14ac:dyDescent="0.25">
      <c r="A361" s="460"/>
      <c r="B361" s="460"/>
      <c r="C361" s="460"/>
      <c r="D361" s="460"/>
      <c r="E361" s="460"/>
      <c r="F361" s="460"/>
    </row>
    <row r="362" spans="1:6" x14ac:dyDescent="0.25">
      <c r="A362" s="460"/>
      <c r="B362" s="460"/>
      <c r="C362" s="460"/>
      <c r="D362" s="460"/>
      <c r="E362" s="460"/>
      <c r="F362" s="460"/>
    </row>
    <row r="363" spans="1:6" x14ac:dyDescent="0.25">
      <c r="A363" s="460"/>
      <c r="B363" s="460"/>
      <c r="C363" s="460"/>
      <c r="D363" s="460"/>
      <c r="E363" s="460"/>
      <c r="F363" s="460"/>
    </row>
    <row r="364" spans="1:6" x14ac:dyDescent="0.25">
      <c r="A364" s="460"/>
      <c r="B364" s="460"/>
      <c r="C364" s="460"/>
      <c r="D364" s="460"/>
      <c r="E364" s="460"/>
      <c r="F364" s="460"/>
    </row>
    <row r="365" spans="1:6" x14ac:dyDescent="0.25">
      <c r="A365" s="460"/>
      <c r="B365" s="460"/>
      <c r="C365" s="460"/>
      <c r="D365" s="460"/>
      <c r="E365" s="460"/>
      <c r="F365" s="460"/>
    </row>
    <row r="366" spans="1:6" x14ac:dyDescent="0.25">
      <c r="A366" s="460"/>
      <c r="B366" s="460"/>
      <c r="C366" s="460"/>
      <c r="D366" s="460"/>
      <c r="E366" s="460"/>
      <c r="F366" s="460"/>
    </row>
    <row r="367" spans="1:6" x14ac:dyDescent="0.25">
      <c r="A367" s="460"/>
      <c r="B367" s="460"/>
      <c r="C367" s="460"/>
      <c r="D367" s="460"/>
      <c r="E367" s="460"/>
      <c r="F367" s="460"/>
    </row>
    <row r="368" spans="1:6" x14ac:dyDescent="0.25">
      <c r="A368" s="460"/>
      <c r="B368" s="460"/>
      <c r="C368" s="460"/>
      <c r="D368" s="460"/>
      <c r="E368" s="460"/>
      <c r="F368" s="460"/>
    </row>
    <row r="369" spans="1:6" x14ac:dyDescent="0.25">
      <c r="A369" s="460"/>
      <c r="B369" s="460"/>
      <c r="C369" s="460"/>
      <c r="D369" s="460"/>
      <c r="E369" s="460"/>
      <c r="F369" s="460"/>
    </row>
    <row r="370" spans="1:6" x14ac:dyDescent="0.25">
      <c r="A370" s="460"/>
      <c r="B370" s="460"/>
      <c r="C370" s="460"/>
      <c r="D370" s="460"/>
      <c r="E370" s="460"/>
      <c r="F370" s="460"/>
    </row>
    <row r="371" spans="1:6" x14ac:dyDescent="0.25">
      <c r="A371" s="460"/>
      <c r="B371" s="460"/>
      <c r="C371" s="460"/>
      <c r="D371" s="460"/>
      <c r="E371" s="460"/>
      <c r="F371" s="460"/>
    </row>
    <row r="372" spans="1:6" x14ac:dyDescent="0.25">
      <c r="A372" s="460"/>
      <c r="B372" s="460"/>
      <c r="C372" s="460"/>
      <c r="D372" s="460"/>
      <c r="E372" s="460"/>
      <c r="F372" s="460"/>
    </row>
    <row r="373" spans="1:6" x14ac:dyDescent="0.25">
      <c r="A373" s="460"/>
      <c r="B373" s="460"/>
      <c r="C373" s="460"/>
      <c r="D373" s="460"/>
      <c r="E373" s="460"/>
      <c r="F373" s="460"/>
    </row>
    <row r="374" spans="1:6" x14ac:dyDescent="0.25">
      <c r="A374" s="460"/>
      <c r="B374" s="460"/>
      <c r="C374" s="460"/>
      <c r="D374" s="460"/>
      <c r="E374" s="460"/>
      <c r="F374" s="460"/>
    </row>
    <row r="375" spans="1:6" x14ac:dyDescent="0.25">
      <c r="A375" s="460"/>
      <c r="B375" s="460"/>
      <c r="C375" s="460"/>
      <c r="D375" s="460"/>
      <c r="E375" s="460"/>
      <c r="F375" s="460"/>
    </row>
    <row r="376" spans="1:6" x14ac:dyDescent="0.25">
      <c r="A376" s="460"/>
      <c r="B376" s="460"/>
      <c r="C376" s="460"/>
      <c r="D376" s="460"/>
      <c r="E376" s="460"/>
      <c r="F376" s="460"/>
    </row>
    <row r="377" spans="1:6" x14ac:dyDescent="0.25">
      <c r="A377" s="460"/>
      <c r="B377" s="460"/>
      <c r="C377" s="460"/>
      <c r="D377" s="460"/>
      <c r="E377" s="460"/>
      <c r="F377" s="460"/>
    </row>
    <row r="378" spans="1:6" x14ac:dyDescent="0.25">
      <c r="A378" s="460"/>
      <c r="B378" s="460"/>
      <c r="C378" s="460"/>
      <c r="D378" s="460"/>
      <c r="E378" s="460"/>
      <c r="F378" s="460"/>
    </row>
    <row r="379" spans="1:6" x14ac:dyDescent="0.25">
      <c r="A379" s="460"/>
      <c r="B379" s="460"/>
      <c r="C379" s="460"/>
      <c r="D379" s="460"/>
      <c r="E379" s="460"/>
      <c r="F379" s="460"/>
    </row>
    <row r="380" spans="1:6" x14ac:dyDescent="0.25">
      <c r="A380" s="460"/>
      <c r="B380" s="460"/>
      <c r="C380" s="460"/>
      <c r="D380" s="460"/>
      <c r="E380" s="460"/>
      <c r="F380" s="460"/>
    </row>
    <row r="381" spans="1:6" x14ac:dyDescent="0.25">
      <c r="A381" s="460"/>
      <c r="B381" s="460"/>
      <c r="C381" s="460"/>
      <c r="D381" s="460"/>
      <c r="E381" s="460"/>
      <c r="F381" s="460"/>
    </row>
    <row r="382" spans="1:6" x14ac:dyDescent="0.25">
      <c r="A382" s="460"/>
      <c r="B382" s="460"/>
      <c r="C382" s="460"/>
      <c r="D382" s="460"/>
      <c r="E382" s="460"/>
      <c r="F382" s="460"/>
    </row>
    <row r="383" spans="1:6" x14ac:dyDescent="0.25">
      <c r="A383" s="460"/>
      <c r="B383" s="460"/>
      <c r="C383" s="460"/>
      <c r="D383" s="460"/>
      <c r="E383" s="460"/>
      <c r="F383" s="460"/>
    </row>
    <row r="384" spans="1:6" x14ac:dyDescent="0.25">
      <c r="A384" s="460"/>
      <c r="B384" s="460"/>
      <c r="C384" s="460"/>
      <c r="D384" s="460"/>
      <c r="E384" s="460"/>
      <c r="F384" s="460"/>
    </row>
    <row r="385" spans="1:6" x14ac:dyDescent="0.25">
      <c r="A385" s="460"/>
      <c r="B385" s="460"/>
      <c r="C385" s="460"/>
      <c r="D385" s="460"/>
      <c r="E385" s="460"/>
      <c r="F385" s="460"/>
    </row>
    <row r="386" spans="1:6" x14ac:dyDescent="0.25">
      <c r="A386" s="460"/>
      <c r="B386" s="460"/>
      <c r="C386" s="460"/>
      <c r="D386" s="460"/>
      <c r="E386" s="460"/>
      <c r="F386" s="460"/>
    </row>
    <row r="387" spans="1:6" x14ac:dyDescent="0.25">
      <c r="A387" s="460"/>
      <c r="B387" s="460"/>
      <c r="C387" s="460"/>
      <c r="D387" s="460"/>
      <c r="E387" s="460"/>
      <c r="F387" s="460"/>
    </row>
    <row r="388" spans="1:6" x14ac:dyDescent="0.25">
      <c r="A388" s="460"/>
      <c r="B388" s="460"/>
      <c r="C388" s="460"/>
      <c r="D388" s="460"/>
      <c r="E388" s="460"/>
      <c r="F388" s="460"/>
    </row>
    <row r="389" spans="1:6" x14ac:dyDescent="0.25">
      <c r="A389" s="460"/>
      <c r="B389" s="460"/>
      <c r="C389" s="460"/>
      <c r="D389" s="460"/>
      <c r="E389" s="460"/>
      <c r="F389" s="460"/>
    </row>
    <row r="390" spans="1:6" x14ac:dyDescent="0.25">
      <c r="A390" s="460"/>
      <c r="B390" s="460"/>
      <c r="C390" s="460"/>
      <c r="D390" s="460"/>
      <c r="E390" s="460"/>
      <c r="F390" s="460"/>
    </row>
    <row r="391" spans="1:6" x14ac:dyDescent="0.25">
      <c r="A391" s="460"/>
      <c r="B391" s="460"/>
      <c r="C391" s="460"/>
      <c r="D391" s="460"/>
      <c r="E391" s="460"/>
      <c r="F391" s="460"/>
    </row>
    <row r="392" spans="1:6" x14ac:dyDescent="0.25">
      <c r="A392" s="460"/>
      <c r="B392" s="460"/>
      <c r="C392" s="460"/>
      <c r="D392" s="460"/>
      <c r="E392" s="460"/>
      <c r="F392" s="460"/>
    </row>
    <row r="393" spans="1:6" x14ac:dyDescent="0.25">
      <c r="A393" s="460"/>
      <c r="B393" s="460"/>
      <c r="C393" s="460"/>
      <c r="D393" s="460"/>
      <c r="E393" s="460"/>
      <c r="F393" s="460"/>
    </row>
    <row r="394" spans="1:6" x14ac:dyDescent="0.25">
      <c r="A394" s="460"/>
      <c r="B394" s="460"/>
      <c r="C394" s="460"/>
      <c r="D394" s="460"/>
      <c r="E394" s="460"/>
      <c r="F394" s="460"/>
    </row>
    <row r="395" spans="1:6" x14ac:dyDescent="0.25">
      <c r="A395" s="460"/>
      <c r="B395" s="460"/>
      <c r="C395" s="460"/>
      <c r="D395" s="460"/>
      <c r="E395" s="460"/>
      <c r="F395" s="460"/>
    </row>
    <row r="396" spans="1:6" x14ac:dyDescent="0.25">
      <c r="A396" s="460"/>
      <c r="B396" s="460"/>
      <c r="C396" s="460"/>
      <c r="D396" s="460"/>
      <c r="E396" s="460"/>
      <c r="F396" s="460"/>
    </row>
    <row r="397" spans="1:6" x14ac:dyDescent="0.25">
      <c r="A397" s="460"/>
      <c r="B397" s="460"/>
      <c r="C397" s="460"/>
      <c r="D397" s="460"/>
      <c r="E397" s="460"/>
      <c r="F397" s="460"/>
    </row>
    <row r="398" spans="1:6" x14ac:dyDescent="0.25">
      <c r="A398" s="460"/>
      <c r="B398" s="460"/>
      <c r="C398" s="460"/>
      <c r="D398" s="460"/>
      <c r="E398" s="460"/>
      <c r="F398" s="460"/>
    </row>
    <row r="399" spans="1:6" x14ac:dyDescent="0.25">
      <c r="A399" s="460"/>
      <c r="B399" s="460"/>
      <c r="C399" s="460"/>
      <c r="D399" s="460"/>
      <c r="E399" s="460"/>
      <c r="F399" s="460"/>
    </row>
    <row r="400" spans="1:6" x14ac:dyDescent="0.25">
      <c r="A400" s="460"/>
      <c r="B400" s="460"/>
      <c r="C400" s="460"/>
      <c r="D400" s="460"/>
      <c r="E400" s="460"/>
      <c r="F400" s="460"/>
    </row>
    <row r="401" spans="1:6" x14ac:dyDescent="0.25">
      <c r="A401" s="460"/>
      <c r="B401" s="460"/>
      <c r="C401" s="460"/>
      <c r="D401" s="460"/>
      <c r="E401" s="460"/>
      <c r="F401" s="460"/>
    </row>
    <row r="402" spans="1:6" x14ac:dyDescent="0.25">
      <c r="A402" s="460"/>
      <c r="B402" s="460"/>
      <c r="C402" s="460"/>
      <c r="D402" s="460"/>
      <c r="E402" s="460"/>
      <c r="F402" s="460"/>
    </row>
    <row r="403" spans="1:6" x14ac:dyDescent="0.25">
      <c r="A403" s="460"/>
      <c r="B403" s="460"/>
      <c r="C403" s="460"/>
      <c r="D403" s="460"/>
      <c r="E403" s="460"/>
      <c r="F403" s="460"/>
    </row>
    <row r="404" spans="1:6" x14ac:dyDescent="0.25">
      <c r="A404" s="460"/>
      <c r="B404" s="460"/>
      <c r="C404" s="460"/>
      <c r="D404" s="460"/>
      <c r="E404" s="460"/>
      <c r="F404" s="460"/>
    </row>
    <row r="405" spans="1:6" x14ac:dyDescent="0.25">
      <c r="A405" s="460"/>
      <c r="B405" s="460"/>
      <c r="C405" s="460"/>
      <c r="D405" s="460"/>
      <c r="E405" s="460"/>
      <c r="F405" s="460"/>
    </row>
    <row r="406" spans="1:6" x14ac:dyDescent="0.25">
      <c r="A406" s="460"/>
      <c r="B406" s="460"/>
      <c r="C406" s="460"/>
      <c r="D406" s="460"/>
      <c r="E406" s="460"/>
      <c r="F406" s="460"/>
    </row>
    <row r="407" spans="1:6" x14ac:dyDescent="0.25">
      <c r="A407" s="460"/>
      <c r="B407" s="460"/>
      <c r="C407" s="460"/>
      <c r="D407" s="460"/>
      <c r="E407" s="460"/>
      <c r="F407" s="460"/>
    </row>
    <row r="408" spans="1:6" x14ac:dyDescent="0.25">
      <c r="A408" s="460"/>
      <c r="B408" s="460"/>
      <c r="C408" s="460"/>
      <c r="D408" s="460"/>
      <c r="E408" s="460"/>
      <c r="F408" s="460"/>
    </row>
    <row r="409" spans="1:6" x14ac:dyDescent="0.25">
      <c r="A409" s="460"/>
      <c r="B409" s="460"/>
      <c r="C409" s="460"/>
      <c r="D409" s="460"/>
      <c r="E409" s="460"/>
      <c r="F409" s="460"/>
    </row>
    <row r="410" spans="1:6" x14ac:dyDescent="0.25">
      <c r="A410" s="460"/>
      <c r="B410" s="460"/>
      <c r="C410" s="460"/>
      <c r="D410" s="460"/>
      <c r="E410" s="460"/>
      <c r="F410" s="460"/>
    </row>
    <row r="411" spans="1:6" x14ac:dyDescent="0.25">
      <c r="A411" s="460"/>
      <c r="B411" s="460"/>
      <c r="C411" s="460"/>
      <c r="D411" s="460"/>
      <c r="E411" s="460"/>
      <c r="F411" s="460"/>
    </row>
    <row r="412" spans="1:6" x14ac:dyDescent="0.25">
      <c r="A412" s="460"/>
      <c r="B412" s="460"/>
      <c r="C412" s="460"/>
      <c r="D412" s="460"/>
      <c r="E412" s="460"/>
      <c r="F412" s="460"/>
    </row>
    <row r="413" spans="1:6" x14ac:dyDescent="0.25">
      <c r="A413" s="460"/>
      <c r="B413" s="460"/>
      <c r="C413" s="460"/>
      <c r="D413" s="460"/>
      <c r="E413" s="460"/>
      <c r="F413" s="460"/>
    </row>
    <row r="414" spans="1:6" x14ac:dyDescent="0.25">
      <c r="A414" s="460"/>
      <c r="B414" s="460"/>
      <c r="C414" s="460"/>
      <c r="D414" s="460"/>
      <c r="E414" s="460"/>
      <c r="F414" s="460"/>
    </row>
    <row r="415" spans="1:6" x14ac:dyDescent="0.25">
      <c r="A415" s="460"/>
      <c r="B415" s="460"/>
      <c r="C415" s="460"/>
      <c r="D415" s="460"/>
      <c r="E415" s="460"/>
      <c r="F415" s="460"/>
    </row>
    <row r="416" spans="1:6" x14ac:dyDescent="0.25">
      <c r="A416" s="460"/>
      <c r="B416" s="460"/>
      <c r="C416" s="460"/>
      <c r="D416" s="460"/>
      <c r="E416" s="460"/>
      <c r="F416" s="460"/>
    </row>
    <row r="417" spans="1:6" x14ac:dyDescent="0.25">
      <c r="A417" s="460"/>
      <c r="B417" s="460"/>
      <c r="C417" s="460"/>
      <c r="D417" s="460"/>
      <c r="E417" s="460"/>
      <c r="F417" s="460"/>
    </row>
    <row r="418" spans="1:6" x14ac:dyDescent="0.25">
      <c r="A418" s="460"/>
      <c r="B418" s="460"/>
      <c r="C418" s="460"/>
      <c r="D418" s="460"/>
      <c r="E418" s="460"/>
      <c r="F418" s="460"/>
    </row>
    <row r="419" spans="1:6" x14ac:dyDescent="0.25">
      <c r="A419" s="460"/>
      <c r="B419" s="460"/>
      <c r="C419" s="460"/>
      <c r="D419" s="460"/>
      <c r="E419" s="460"/>
      <c r="F419" s="460"/>
    </row>
    <row r="420" spans="1:6" x14ac:dyDescent="0.25">
      <c r="A420" s="460"/>
      <c r="B420" s="460"/>
      <c r="C420" s="460"/>
      <c r="D420" s="460"/>
      <c r="E420" s="460"/>
      <c r="F420" s="460"/>
    </row>
    <row r="421" spans="1:6" x14ac:dyDescent="0.25">
      <c r="A421" s="460"/>
      <c r="B421" s="460"/>
      <c r="C421" s="460"/>
      <c r="D421" s="460"/>
      <c r="E421" s="460"/>
      <c r="F421" s="460"/>
    </row>
    <row r="422" spans="1:6" x14ac:dyDescent="0.25">
      <c r="A422" s="460"/>
      <c r="B422" s="460"/>
      <c r="C422" s="460"/>
      <c r="D422" s="460"/>
      <c r="E422" s="460"/>
      <c r="F422" s="460"/>
    </row>
    <row r="423" spans="1:6" x14ac:dyDescent="0.25">
      <c r="A423" s="460"/>
      <c r="B423" s="460"/>
      <c r="C423" s="460"/>
      <c r="D423" s="460"/>
      <c r="E423" s="460"/>
      <c r="F423" s="460"/>
    </row>
    <row r="424" spans="1:6" x14ac:dyDescent="0.25">
      <c r="A424" s="460"/>
      <c r="B424" s="460"/>
      <c r="C424" s="460"/>
      <c r="D424" s="460"/>
      <c r="E424" s="460"/>
      <c r="F424" s="460"/>
    </row>
    <row r="425" spans="1:6" x14ac:dyDescent="0.25">
      <c r="A425" s="460"/>
      <c r="B425" s="460"/>
      <c r="C425" s="460"/>
      <c r="D425" s="460"/>
      <c r="E425" s="460"/>
      <c r="F425" s="460"/>
    </row>
    <row r="426" spans="1:6" x14ac:dyDescent="0.25">
      <c r="A426" s="460"/>
      <c r="B426" s="460"/>
      <c r="C426" s="460"/>
      <c r="D426" s="460"/>
      <c r="E426" s="460"/>
      <c r="F426" s="460"/>
    </row>
    <row r="427" spans="1:6" x14ac:dyDescent="0.25">
      <c r="A427" s="460"/>
      <c r="B427" s="460"/>
      <c r="C427" s="460"/>
      <c r="D427" s="460"/>
      <c r="E427" s="460"/>
      <c r="F427" s="460"/>
    </row>
    <row r="428" spans="1:6" x14ac:dyDescent="0.25">
      <c r="A428" s="460"/>
      <c r="B428" s="460"/>
      <c r="C428" s="460"/>
      <c r="D428" s="460"/>
      <c r="E428" s="460"/>
      <c r="F428" s="460"/>
    </row>
    <row r="429" spans="1:6" x14ac:dyDescent="0.25">
      <c r="A429" s="460"/>
      <c r="B429" s="460"/>
      <c r="C429" s="460"/>
      <c r="D429" s="460"/>
      <c r="E429" s="460"/>
      <c r="F429" s="460"/>
    </row>
    <row r="430" spans="1:6" x14ac:dyDescent="0.25">
      <c r="A430" s="460"/>
      <c r="B430" s="460"/>
      <c r="C430" s="460"/>
      <c r="D430" s="460"/>
      <c r="E430" s="460"/>
      <c r="F430" s="460"/>
    </row>
    <row r="431" spans="1:6" x14ac:dyDescent="0.25">
      <c r="A431" s="460"/>
      <c r="B431" s="460"/>
      <c r="C431" s="460"/>
      <c r="D431" s="460"/>
      <c r="E431" s="460"/>
      <c r="F431" s="460"/>
    </row>
    <row r="432" spans="1:6" x14ac:dyDescent="0.25">
      <c r="A432" s="460"/>
      <c r="B432" s="460"/>
      <c r="C432" s="460"/>
      <c r="D432" s="460"/>
      <c r="E432" s="460"/>
      <c r="F432" s="460"/>
    </row>
    <row r="433" spans="1:6" x14ac:dyDescent="0.25">
      <c r="A433" s="460"/>
      <c r="B433" s="460"/>
      <c r="C433" s="460"/>
      <c r="D433" s="460"/>
      <c r="E433" s="460"/>
      <c r="F433" s="460"/>
    </row>
    <row r="434" spans="1:6" x14ac:dyDescent="0.25">
      <c r="A434" s="460"/>
      <c r="B434" s="460"/>
      <c r="C434" s="460"/>
      <c r="D434" s="460"/>
      <c r="E434" s="460"/>
      <c r="F434" s="460"/>
    </row>
    <row r="435" spans="1:6" x14ac:dyDescent="0.25">
      <c r="A435" s="460"/>
      <c r="B435" s="460"/>
      <c r="C435" s="460"/>
      <c r="D435" s="460"/>
      <c r="E435" s="460"/>
      <c r="F435" s="460"/>
    </row>
    <row r="436" spans="1:6" x14ac:dyDescent="0.25">
      <c r="A436" s="460"/>
      <c r="B436" s="460"/>
      <c r="C436" s="460"/>
      <c r="D436" s="460"/>
      <c r="E436" s="460"/>
      <c r="F436" s="460"/>
    </row>
    <row r="437" spans="1:6" x14ac:dyDescent="0.25">
      <c r="A437" s="460"/>
      <c r="B437" s="460"/>
      <c r="C437" s="460"/>
      <c r="D437" s="460"/>
      <c r="E437" s="460"/>
      <c r="F437" s="460"/>
    </row>
    <row r="438" spans="1:6" x14ac:dyDescent="0.25">
      <c r="A438" s="460"/>
      <c r="B438" s="460"/>
      <c r="C438" s="460"/>
      <c r="D438" s="460"/>
      <c r="E438" s="460"/>
      <c r="F438" s="460"/>
    </row>
    <row r="439" spans="1:6" x14ac:dyDescent="0.25">
      <c r="A439" s="460"/>
      <c r="B439" s="460"/>
      <c r="C439" s="460"/>
      <c r="D439" s="460"/>
      <c r="E439" s="460"/>
      <c r="F439" s="460"/>
    </row>
    <row r="440" spans="1:6" x14ac:dyDescent="0.25">
      <c r="A440" s="460"/>
      <c r="B440" s="460"/>
      <c r="C440" s="460"/>
      <c r="D440" s="460"/>
      <c r="E440" s="460"/>
      <c r="F440" s="460"/>
    </row>
    <row r="441" spans="1:6" x14ac:dyDescent="0.25">
      <c r="A441" s="460"/>
      <c r="B441" s="460"/>
      <c r="C441" s="460"/>
      <c r="D441" s="460"/>
      <c r="E441" s="460"/>
      <c r="F441" s="460"/>
    </row>
    <row r="442" spans="1:6" x14ac:dyDescent="0.25">
      <c r="A442" s="460"/>
      <c r="B442" s="460"/>
      <c r="C442" s="460"/>
      <c r="D442" s="460"/>
      <c r="E442" s="460"/>
      <c r="F442" s="460"/>
    </row>
    <row r="443" spans="1:6" x14ac:dyDescent="0.25">
      <c r="A443" s="460"/>
      <c r="B443" s="460"/>
      <c r="C443" s="460"/>
      <c r="D443" s="460"/>
      <c r="E443" s="460"/>
      <c r="F443" s="460"/>
    </row>
    <row r="444" spans="1:6" x14ac:dyDescent="0.25">
      <c r="A444" s="460"/>
      <c r="B444" s="460"/>
      <c r="C444" s="460"/>
      <c r="D444" s="460"/>
      <c r="E444" s="460"/>
      <c r="F444" s="460"/>
    </row>
    <row r="445" spans="1:6" x14ac:dyDescent="0.25">
      <c r="A445" s="460"/>
      <c r="B445" s="460"/>
      <c r="C445" s="460"/>
      <c r="D445" s="460"/>
      <c r="E445" s="460"/>
      <c r="F445" s="460"/>
    </row>
    <row r="446" spans="1:6" x14ac:dyDescent="0.25">
      <c r="A446" s="460"/>
      <c r="B446" s="460"/>
      <c r="C446" s="460"/>
      <c r="D446" s="460"/>
      <c r="E446" s="460"/>
      <c r="F446" s="460"/>
    </row>
    <row r="447" spans="1:6" x14ac:dyDescent="0.25">
      <c r="A447" s="460"/>
      <c r="B447" s="460"/>
      <c r="C447" s="460"/>
      <c r="D447" s="460"/>
      <c r="E447" s="460"/>
      <c r="F447" s="460"/>
    </row>
    <row r="448" spans="1:6" x14ac:dyDescent="0.25">
      <c r="A448" s="460"/>
      <c r="B448" s="460"/>
      <c r="C448" s="460"/>
      <c r="D448" s="460"/>
      <c r="E448" s="460"/>
      <c r="F448" s="460"/>
    </row>
    <row r="449" spans="1:6" x14ac:dyDescent="0.25">
      <c r="A449" s="460"/>
      <c r="B449" s="460"/>
      <c r="C449" s="460"/>
      <c r="D449" s="460"/>
      <c r="E449" s="460"/>
      <c r="F449" s="460"/>
    </row>
    <row r="450" spans="1:6" x14ac:dyDescent="0.25">
      <c r="A450" s="460"/>
      <c r="B450" s="460"/>
      <c r="C450" s="460"/>
      <c r="D450" s="460"/>
      <c r="E450" s="460"/>
      <c r="F450" s="460"/>
    </row>
    <row r="451" spans="1:6" x14ac:dyDescent="0.25">
      <c r="A451" s="460"/>
      <c r="B451" s="460"/>
      <c r="C451" s="460"/>
      <c r="D451" s="460"/>
      <c r="E451" s="460"/>
      <c r="F451" s="460"/>
    </row>
    <row r="452" spans="1:6" x14ac:dyDescent="0.25">
      <c r="A452" s="460"/>
      <c r="B452" s="460"/>
      <c r="C452" s="460"/>
      <c r="D452" s="460"/>
      <c r="E452" s="460"/>
      <c r="F452" s="460"/>
    </row>
    <row r="453" spans="1:6" x14ac:dyDescent="0.25">
      <c r="A453" s="460"/>
      <c r="B453" s="460"/>
      <c r="C453" s="460"/>
      <c r="D453" s="460"/>
      <c r="E453" s="460"/>
      <c r="F453" s="460"/>
    </row>
    <row r="454" spans="1:6" x14ac:dyDescent="0.25">
      <c r="A454" s="460"/>
      <c r="B454" s="460"/>
      <c r="C454" s="460"/>
      <c r="D454" s="460"/>
      <c r="E454" s="460"/>
      <c r="F454" s="460"/>
    </row>
    <row r="455" spans="1:6" x14ac:dyDescent="0.25">
      <c r="A455" s="460"/>
      <c r="B455" s="460"/>
      <c r="C455" s="460"/>
      <c r="D455" s="460"/>
      <c r="E455" s="460"/>
      <c r="F455" s="460"/>
    </row>
    <row r="456" spans="1:6" x14ac:dyDescent="0.25">
      <c r="A456" s="460"/>
      <c r="B456" s="460"/>
      <c r="C456" s="460"/>
      <c r="D456" s="460"/>
      <c r="E456" s="460"/>
      <c r="F456" s="460"/>
    </row>
    <row r="457" spans="1:6" x14ac:dyDescent="0.25">
      <c r="A457" s="460"/>
      <c r="B457" s="460"/>
      <c r="C457" s="460"/>
      <c r="D457" s="460"/>
      <c r="E457" s="460"/>
      <c r="F457" s="460"/>
    </row>
    <row r="458" spans="1:6" x14ac:dyDescent="0.25">
      <c r="A458" s="460"/>
      <c r="B458" s="460"/>
      <c r="C458" s="460"/>
      <c r="D458" s="460"/>
      <c r="E458" s="460"/>
      <c r="F458" s="460"/>
    </row>
    <row r="459" spans="1:6" x14ac:dyDescent="0.25">
      <c r="A459" s="460"/>
      <c r="B459" s="460"/>
      <c r="C459" s="460"/>
      <c r="D459" s="460"/>
      <c r="E459" s="460"/>
      <c r="F459" s="460"/>
    </row>
    <row r="460" spans="1:6" x14ac:dyDescent="0.25">
      <c r="A460" s="460"/>
      <c r="B460" s="460"/>
      <c r="C460" s="460"/>
      <c r="D460" s="460"/>
      <c r="E460" s="460"/>
      <c r="F460" s="460"/>
    </row>
    <row r="461" spans="1:6" x14ac:dyDescent="0.25">
      <c r="A461" s="460"/>
      <c r="B461" s="460"/>
      <c r="C461" s="460"/>
      <c r="D461" s="460"/>
      <c r="E461" s="460"/>
      <c r="F461" s="460"/>
    </row>
    <row r="462" spans="1:6" x14ac:dyDescent="0.25">
      <c r="A462" s="460"/>
      <c r="B462" s="460"/>
      <c r="C462" s="460"/>
      <c r="D462" s="460"/>
      <c r="E462" s="460"/>
      <c r="F462" s="460"/>
    </row>
    <row r="463" spans="1:6" x14ac:dyDescent="0.25">
      <c r="A463" s="460"/>
      <c r="B463" s="460"/>
      <c r="C463" s="460"/>
      <c r="D463" s="460"/>
      <c r="E463" s="460"/>
      <c r="F463" s="460"/>
    </row>
    <row r="464" spans="1:6" x14ac:dyDescent="0.25">
      <c r="A464" s="460"/>
      <c r="B464" s="460"/>
      <c r="C464" s="460"/>
      <c r="D464" s="460"/>
      <c r="E464" s="460"/>
      <c r="F464" s="460"/>
    </row>
    <row r="465" spans="1:6" x14ac:dyDescent="0.25">
      <c r="A465" s="460"/>
      <c r="B465" s="460"/>
      <c r="C465" s="460"/>
      <c r="D465" s="460"/>
      <c r="E465" s="460"/>
      <c r="F465" s="460"/>
    </row>
    <row r="466" spans="1:6" x14ac:dyDescent="0.25">
      <c r="A466" s="460"/>
      <c r="B466" s="460"/>
      <c r="C466" s="460"/>
      <c r="D466" s="460"/>
      <c r="E466" s="460"/>
      <c r="F466" s="460"/>
    </row>
    <row r="467" spans="1:6" x14ac:dyDescent="0.25">
      <c r="A467" s="460"/>
      <c r="B467" s="460"/>
      <c r="C467" s="460"/>
      <c r="D467" s="460"/>
      <c r="E467" s="460"/>
      <c r="F467" s="460"/>
    </row>
    <row r="468" spans="1:6" x14ac:dyDescent="0.25">
      <c r="A468" s="460"/>
      <c r="B468" s="460"/>
      <c r="C468" s="460"/>
      <c r="D468" s="460"/>
      <c r="E468" s="460"/>
      <c r="F468" s="460"/>
    </row>
    <row r="469" spans="1:6" x14ac:dyDescent="0.25">
      <c r="A469" s="460"/>
      <c r="B469" s="460"/>
      <c r="C469" s="460"/>
      <c r="D469" s="460"/>
      <c r="E469" s="460"/>
      <c r="F469" s="460"/>
    </row>
    <row r="470" spans="1:6" x14ac:dyDescent="0.25">
      <c r="A470" s="460"/>
      <c r="B470" s="460"/>
      <c r="C470" s="460"/>
      <c r="D470" s="460"/>
      <c r="E470" s="460"/>
      <c r="F470" s="460"/>
    </row>
    <row r="471" spans="1:6" x14ac:dyDescent="0.25">
      <c r="A471" s="460"/>
      <c r="B471" s="460"/>
      <c r="C471" s="460"/>
      <c r="D471" s="460"/>
      <c r="E471" s="460"/>
      <c r="F471" s="460"/>
    </row>
    <row r="472" spans="1:6" x14ac:dyDescent="0.25">
      <c r="A472" s="460"/>
      <c r="B472" s="460"/>
      <c r="C472" s="460"/>
      <c r="D472" s="460"/>
      <c r="E472" s="460"/>
      <c r="F472" s="460"/>
    </row>
    <row r="473" spans="1:6" x14ac:dyDescent="0.25">
      <c r="A473" s="460"/>
      <c r="B473" s="460"/>
      <c r="C473" s="460"/>
      <c r="D473" s="460"/>
      <c r="E473" s="460"/>
      <c r="F473" s="460"/>
    </row>
    <row r="474" spans="1:6" x14ac:dyDescent="0.25">
      <c r="A474" s="460"/>
      <c r="B474" s="460"/>
      <c r="C474" s="460"/>
      <c r="D474" s="460"/>
      <c r="E474" s="460"/>
      <c r="F474" s="460"/>
    </row>
    <row r="475" spans="1:6" x14ac:dyDescent="0.25">
      <c r="A475" s="460"/>
      <c r="B475" s="460"/>
      <c r="C475" s="460"/>
      <c r="D475" s="460"/>
      <c r="E475" s="460"/>
      <c r="F475" s="460"/>
    </row>
    <row r="476" spans="1:6" x14ac:dyDescent="0.25">
      <c r="A476" s="460"/>
      <c r="B476" s="460"/>
      <c r="C476" s="460"/>
      <c r="D476" s="460"/>
      <c r="E476" s="460"/>
      <c r="F476" s="460"/>
    </row>
    <row r="477" spans="1:6" x14ac:dyDescent="0.25">
      <c r="A477" s="460"/>
      <c r="B477" s="460"/>
      <c r="C477" s="460"/>
      <c r="D477" s="460"/>
      <c r="E477" s="460"/>
      <c r="F477" s="460"/>
    </row>
    <row r="478" spans="1:6" x14ac:dyDescent="0.25">
      <c r="A478" s="460"/>
      <c r="B478" s="460"/>
      <c r="C478" s="460"/>
      <c r="D478" s="460"/>
      <c r="E478" s="460"/>
      <c r="F478" s="460"/>
    </row>
    <row r="479" spans="1:6" x14ac:dyDescent="0.25">
      <c r="A479" s="460"/>
      <c r="B479" s="460"/>
      <c r="C479" s="460"/>
      <c r="D479" s="460"/>
      <c r="E479" s="460"/>
      <c r="F479" s="460"/>
    </row>
    <row r="480" spans="1:6" x14ac:dyDescent="0.25">
      <c r="A480" s="460"/>
      <c r="B480" s="460"/>
      <c r="C480" s="460"/>
      <c r="D480" s="460"/>
      <c r="E480" s="460"/>
      <c r="F480" s="460"/>
    </row>
    <row r="481" spans="1:6" x14ac:dyDescent="0.25">
      <c r="A481" s="460"/>
      <c r="B481" s="460"/>
      <c r="C481" s="460"/>
      <c r="D481" s="460"/>
      <c r="E481" s="460"/>
      <c r="F481" s="460"/>
    </row>
    <row r="482" spans="1:6" x14ac:dyDescent="0.25">
      <c r="A482" s="460"/>
      <c r="B482" s="460"/>
      <c r="C482" s="460"/>
      <c r="D482" s="460"/>
      <c r="E482" s="460"/>
      <c r="F482" s="460"/>
    </row>
    <row r="483" spans="1:6" x14ac:dyDescent="0.25">
      <c r="A483" s="460"/>
      <c r="B483" s="460"/>
      <c r="C483" s="460"/>
      <c r="D483" s="460"/>
      <c r="E483" s="460"/>
      <c r="F483" s="460"/>
    </row>
    <row r="484" spans="1:6" x14ac:dyDescent="0.25">
      <c r="A484" s="460"/>
      <c r="B484" s="460"/>
      <c r="C484" s="460"/>
      <c r="D484" s="460"/>
      <c r="E484" s="460"/>
      <c r="F484" s="460"/>
    </row>
    <row r="485" spans="1:6" x14ac:dyDescent="0.25">
      <c r="A485" s="460"/>
      <c r="B485" s="460"/>
      <c r="C485" s="460"/>
      <c r="D485" s="460"/>
      <c r="E485" s="460"/>
      <c r="F485" s="460"/>
    </row>
    <row r="486" spans="1:6" x14ac:dyDescent="0.25">
      <c r="A486" s="460"/>
      <c r="B486" s="460"/>
      <c r="C486" s="460"/>
      <c r="D486" s="460"/>
      <c r="E486" s="460"/>
      <c r="F486" s="460"/>
    </row>
    <row r="487" spans="1:6" x14ac:dyDescent="0.25">
      <c r="A487" s="460"/>
      <c r="B487" s="460"/>
      <c r="C487" s="460"/>
      <c r="D487" s="460"/>
      <c r="E487" s="460"/>
      <c r="F487" s="460"/>
    </row>
    <row r="488" spans="1:6" x14ac:dyDescent="0.25">
      <c r="A488" s="460"/>
      <c r="B488" s="460"/>
      <c r="C488" s="460"/>
      <c r="D488" s="460"/>
      <c r="E488" s="460"/>
      <c r="F488" s="460"/>
    </row>
    <row r="489" spans="1:6" x14ac:dyDescent="0.25">
      <c r="A489" s="460"/>
      <c r="B489" s="460"/>
      <c r="C489" s="460"/>
      <c r="D489" s="460"/>
      <c r="E489" s="460"/>
      <c r="F489" s="460"/>
    </row>
    <row r="490" spans="1:6" x14ac:dyDescent="0.25">
      <c r="A490" s="460"/>
      <c r="B490" s="460"/>
      <c r="C490" s="460"/>
      <c r="D490" s="460"/>
      <c r="E490" s="460"/>
      <c r="F490" s="460"/>
    </row>
    <row r="491" spans="1:6" x14ac:dyDescent="0.25">
      <c r="A491" s="460"/>
      <c r="B491" s="460"/>
      <c r="C491" s="460"/>
      <c r="D491" s="460"/>
      <c r="E491" s="460"/>
      <c r="F491" s="460"/>
    </row>
    <row r="492" spans="1:6" x14ac:dyDescent="0.25">
      <c r="A492" s="460"/>
      <c r="B492" s="460"/>
      <c r="C492" s="460"/>
      <c r="D492" s="460"/>
      <c r="E492" s="460"/>
      <c r="F492" s="460"/>
    </row>
    <row r="493" spans="1:6" x14ac:dyDescent="0.25">
      <c r="A493" s="460"/>
      <c r="B493" s="460"/>
      <c r="C493" s="460"/>
      <c r="D493" s="460"/>
      <c r="E493" s="460"/>
      <c r="F493" s="460"/>
    </row>
    <row r="494" spans="1:6" x14ac:dyDescent="0.25">
      <c r="A494" s="460"/>
      <c r="B494" s="460"/>
      <c r="C494" s="460"/>
      <c r="D494" s="460"/>
      <c r="E494" s="460"/>
      <c r="F494" s="460"/>
    </row>
    <row r="495" spans="1:6" x14ac:dyDescent="0.25">
      <c r="A495" s="460"/>
      <c r="B495" s="460"/>
      <c r="C495" s="460"/>
      <c r="D495" s="460"/>
      <c r="E495" s="460"/>
      <c r="F495" s="460"/>
    </row>
    <row r="496" spans="1:6" x14ac:dyDescent="0.25">
      <c r="A496" s="460"/>
      <c r="B496" s="460"/>
      <c r="C496" s="460"/>
      <c r="D496" s="460"/>
      <c r="E496" s="460"/>
      <c r="F496" s="460"/>
    </row>
    <row r="497" spans="1:6" x14ac:dyDescent="0.25">
      <c r="A497" s="460"/>
      <c r="B497" s="460"/>
      <c r="C497" s="460"/>
      <c r="D497" s="460"/>
      <c r="E497" s="460"/>
      <c r="F497" s="460"/>
    </row>
    <row r="498" spans="1:6" x14ac:dyDescent="0.25">
      <c r="A498" s="460"/>
      <c r="B498" s="460"/>
      <c r="C498" s="460"/>
      <c r="D498" s="460"/>
      <c r="E498" s="460"/>
      <c r="F498" s="460"/>
    </row>
    <row r="499" spans="1:6" x14ac:dyDescent="0.25">
      <c r="A499" s="460"/>
      <c r="B499" s="460"/>
      <c r="C499" s="460"/>
      <c r="D499" s="460"/>
      <c r="E499" s="460"/>
      <c r="F499" s="460"/>
    </row>
    <row r="500" spans="1:6" x14ac:dyDescent="0.25">
      <c r="A500" s="460"/>
      <c r="B500" s="460"/>
      <c r="C500" s="460"/>
      <c r="D500" s="460"/>
      <c r="E500" s="460"/>
      <c r="F500" s="460"/>
    </row>
    <row r="501" spans="1:6" x14ac:dyDescent="0.25">
      <c r="A501" s="460"/>
      <c r="B501" s="460"/>
      <c r="C501" s="460"/>
      <c r="D501" s="460"/>
      <c r="E501" s="460"/>
      <c r="F501" s="460"/>
    </row>
    <row r="502" spans="1:6" x14ac:dyDescent="0.25">
      <c r="A502" s="460"/>
      <c r="B502" s="460"/>
      <c r="C502" s="460"/>
      <c r="D502" s="460"/>
      <c r="E502" s="460"/>
      <c r="F502" s="460"/>
    </row>
    <row r="503" spans="1:6" x14ac:dyDescent="0.25">
      <c r="A503" s="460"/>
      <c r="B503" s="460"/>
      <c r="C503" s="460"/>
      <c r="D503" s="460"/>
      <c r="E503" s="460"/>
      <c r="F503" s="460"/>
    </row>
    <row r="504" spans="1:6" x14ac:dyDescent="0.25">
      <c r="A504" s="460"/>
      <c r="B504" s="460"/>
      <c r="C504" s="460"/>
      <c r="D504" s="460"/>
      <c r="E504" s="460"/>
      <c r="F504" s="460"/>
    </row>
    <row r="505" spans="1:6" x14ac:dyDescent="0.25">
      <c r="A505" s="460"/>
      <c r="B505" s="460"/>
      <c r="C505" s="460"/>
      <c r="D505" s="460"/>
      <c r="E505" s="460"/>
      <c r="F505" s="460"/>
    </row>
    <row r="506" spans="1:6" x14ac:dyDescent="0.25">
      <c r="A506" s="460"/>
      <c r="B506" s="460"/>
      <c r="C506" s="460"/>
      <c r="D506" s="460"/>
      <c r="E506" s="460"/>
      <c r="F506" s="460"/>
    </row>
    <row r="507" spans="1:6" x14ac:dyDescent="0.25">
      <c r="A507" s="460"/>
      <c r="B507" s="460"/>
      <c r="C507" s="460"/>
      <c r="D507" s="460"/>
      <c r="E507" s="460"/>
      <c r="F507" s="460"/>
    </row>
    <row r="508" spans="1:6" x14ac:dyDescent="0.25">
      <c r="A508" s="460"/>
      <c r="B508" s="460"/>
      <c r="C508" s="460"/>
      <c r="D508" s="460"/>
      <c r="E508" s="460"/>
      <c r="F508" s="460"/>
    </row>
    <row r="509" spans="1:6" x14ac:dyDescent="0.25">
      <c r="A509" s="460"/>
      <c r="B509" s="460"/>
      <c r="C509" s="460"/>
      <c r="D509" s="460"/>
      <c r="E509" s="460"/>
      <c r="F509" s="460"/>
    </row>
    <row r="510" spans="1:6" x14ac:dyDescent="0.25">
      <c r="A510" s="460"/>
      <c r="B510" s="460"/>
      <c r="C510" s="460"/>
      <c r="D510" s="460"/>
      <c r="E510" s="460"/>
      <c r="F510" s="460"/>
    </row>
    <row r="511" spans="1:6" x14ac:dyDescent="0.25">
      <c r="A511" s="460"/>
      <c r="B511" s="460"/>
      <c r="C511" s="460"/>
      <c r="D511" s="460"/>
      <c r="E511" s="460"/>
      <c r="F511" s="460"/>
    </row>
    <row r="512" spans="1:6" x14ac:dyDescent="0.25">
      <c r="A512" s="460"/>
      <c r="B512" s="460"/>
      <c r="C512" s="460"/>
      <c r="D512" s="460"/>
      <c r="E512" s="460"/>
      <c r="F512" s="460"/>
    </row>
    <row r="513" spans="1:6" x14ac:dyDescent="0.25">
      <c r="A513" s="460"/>
      <c r="B513" s="460"/>
      <c r="C513" s="460"/>
      <c r="D513" s="460"/>
      <c r="E513" s="460"/>
      <c r="F513" s="460"/>
    </row>
    <row r="514" spans="1:6" x14ac:dyDescent="0.25">
      <c r="A514" s="460"/>
      <c r="B514" s="460"/>
      <c r="C514" s="460"/>
      <c r="D514" s="460"/>
      <c r="E514" s="460"/>
      <c r="F514" s="460"/>
    </row>
    <row r="515" spans="1:6" x14ac:dyDescent="0.25">
      <c r="A515" s="460"/>
      <c r="B515" s="460"/>
      <c r="C515" s="460"/>
      <c r="D515" s="460"/>
      <c r="E515" s="460"/>
      <c r="F515" s="460"/>
    </row>
    <row r="516" spans="1:6" x14ac:dyDescent="0.25">
      <c r="A516" s="460"/>
      <c r="B516" s="460"/>
      <c r="C516" s="460"/>
      <c r="D516" s="460"/>
      <c r="E516" s="460"/>
      <c r="F516" s="460"/>
    </row>
    <row r="517" spans="1:6" x14ac:dyDescent="0.25">
      <c r="A517" s="460"/>
      <c r="B517" s="460"/>
      <c r="C517" s="460"/>
      <c r="D517" s="460"/>
      <c r="E517" s="460"/>
      <c r="F517" s="460"/>
    </row>
    <row r="518" spans="1:6" x14ac:dyDescent="0.25">
      <c r="A518" s="460"/>
      <c r="B518" s="460"/>
      <c r="C518" s="460"/>
      <c r="D518" s="460"/>
      <c r="E518" s="460"/>
      <c r="F518" s="460"/>
    </row>
    <row r="519" spans="1:6" x14ac:dyDescent="0.25">
      <c r="A519" s="460"/>
      <c r="B519" s="460"/>
      <c r="C519" s="460"/>
      <c r="D519" s="460"/>
      <c r="E519" s="460"/>
      <c r="F519" s="460"/>
    </row>
    <row r="520" spans="1:6" x14ac:dyDescent="0.25">
      <c r="A520" s="460"/>
      <c r="B520" s="460"/>
      <c r="C520" s="460"/>
      <c r="D520" s="460"/>
      <c r="E520" s="460"/>
      <c r="F520" s="460"/>
    </row>
    <row r="521" spans="1:6" x14ac:dyDescent="0.25">
      <c r="A521" s="460"/>
      <c r="B521" s="460"/>
      <c r="C521" s="460"/>
      <c r="D521" s="460"/>
      <c r="E521" s="460"/>
      <c r="F521" s="460"/>
    </row>
    <row r="522" spans="1:6" x14ac:dyDescent="0.25">
      <c r="A522" s="460"/>
      <c r="B522" s="460"/>
      <c r="C522" s="460"/>
      <c r="D522" s="460"/>
      <c r="E522" s="460"/>
      <c r="F522" s="460"/>
    </row>
    <row r="523" spans="1:6" x14ac:dyDescent="0.25">
      <c r="A523" s="460"/>
      <c r="B523" s="460"/>
      <c r="C523" s="460"/>
      <c r="D523" s="460"/>
      <c r="E523" s="460"/>
      <c r="F523" s="460"/>
    </row>
    <row r="524" spans="1:6" x14ac:dyDescent="0.25">
      <c r="A524" s="460"/>
      <c r="B524" s="460"/>
      <c r="C524" s="460"/>
      <c r="D524" s="460"/>
      <c r="E524" s="460"/>
      <c r="F524" s="460"/>
    </row>
    <row r="525" spans="1:6" x14ac:dyDescent="0.25">
      <c r="A525" s="460"/>
      <c r="B525" s="460"/>
      <c r="C525" s="460"/>
      <c r="D525" s="460"/>
      <c r="E525" s="460"/>
      <c r="F525" s="460"/>
    </row>
    <row r="526" spans="1:6" x14ac:dyDescent="0.25">
      <c r="A526" s="460"/>
      <c r="B526" s="460"/>
      <c r="C526" s="460"/>
      <c r="D526" s="460"/>
      <c r="E526" s="460"/>
      <c r="F526" s="460"/>
    </row>
    <row r="527" spans="1:6" x14ac:dyDescent="0.25">
      <c r="A527" s="460"/>
      <c r="B527" s="460"/>
      <c r="C527" s="460"/>
      <c r="D527" s="460"/>
      <c r="E527" s="460"/>
      <c r="F527" s="460"/>
    </row>
    <row r="528" spans="1:6" x14ac:dyDescent="0.25">
      <c r="A528" s="460"/>
      <c r="B528" s="460"/>
      <c r="C528" s="460"/>
      <c r="D528" s="460"/>
      <c r="E528" s="460"/>
      <c r="F528" s="460"/>
    </row>
    <row r="529" spans="1:6" x14ac:dyDescent="0.25">
      <c r="A529" s="460"/>
      <c r="B529" s="460"/>
      <c r="C529" s="460"/>
      <c r="D529" s="460"/>
      <c r="E529" s="460"/>
      <c r="F529" s="460"/>
    </row>
    <row r="530" spans="1:6" x14ac:dyDescent="0.25">
      <c r="A530" s="460"/>
      <c r="B530" s="460"/>
      <c r="C530" s="460"/>
      <c r="D530" s="460"/>
      <c r="E530" s="460"/>
      <c r="F530" s="460"/>
    </row>
    <row r="531" spans="1:6" x14ac:dyDescent="0.25">
      <c r="A531" s="460"/>
      <c r="B531" s="460"/>
      <c r="C531" s="460"/>
      <c r="D531" s="460"/>
      <c r="E531" s="460"/>
      <c r="F531" s="460"/>
    </row>
    <row r="532" spans="1:6" x14ac:dyDescent="0.25">
      <c r="A532" s="460"/>
      <c r="B532" s="460"/>
      <c r="C532" s="460"/>
      <c r="D532" s="460"/>
      <c r="E532" s="460"/>
      <c r="F532" s="460"/>
    </row>
    <row r="533" spans="1:6" x14ac:dyDescent="0.25">
      <c r="A533" s="460"/>
      <c r="B533" s="460"/>
      <c r="C533" s="460"/>
      <c r="D533" s="460"/>
      <c r="E533" s="460"/>
      <c r="F533" s="460"/>
    </row>
    <row r="534" spans="1:6" x14ac:dyDescent="0.25">
      <c r="A534" s="460"/>
      <c r="B534" s="460"/>
      <c r="C534" s="460"/>
      <c r="D534" s="460"/>
      <c r="E534" s="460"/>
      <c r="F534" s="460"/>
    </row>
    <row r="535" spans="1:6" x14ac:dyDescent="0.25">
      <c r="A535" s="460"/>
      <c r="B535" s="460"/>
      <c r="C535" s="460"/>
      <c r="D535" s="460"/>
      <c r="E535" s="460"/>
      <c r="F535" s="460"/>
    </row>
    <row r="536" spans="1:6" x14ac:dyDescent="0.25">
      <c r="A536" s="460"/>
      <c r="B536" s="460"/>
      <c r="C536" s="460"/>
      <c r="D536" s="460"/>
      <c r="E536" s="460"/>
      <c r="F536" s="460"/>
    </row>
    <row r="537" spans="1:6" x14ac:dyDescent="0.25">
      <c r="A537" s="460"/>
      <c r="B537" s="460"/>
      <c r="C537" s="460"/>
      <c r="D537" s="460"/>
      <c r="E537" s="460"/>
      <c r="F537" s="460"/>
    </row>
    <row r="538" spans="1:6" x14ac:dyDescent="0.25">
      <c r="A538" s="460"/>
      <c r="B538" s="460"/>
      <c r="C538" s="460"/>
      <c r="D538" s="460"/>
      <c r="E538" s="460"/>
      <c r="F538" s="460"/>
    </row>
    <row r="539" spans="1:6" x14ac:dyDescent="0.25">
      <c r="A539" s="460"/>
      <c r="B539" s="460"/>
      <c r="C539" s="460"/>
      <c r="D539" s="460"/>
      <c r="E539" s="460"/>
      <c r="F539" s="460"/>
    </row>
    <row r="540" spans="1:6" x14ac:dyDescent="0.25">
      <c r="A540" s="460"/>
      <c r="B540" s="460"/>
      <c r="C540" s="460"/>
      <c r="D540" s="460"/>
      <c r="E540" s="460"/>
      <c r="F540" s="460"/>
    </row>
    <row r="541" spans="1:6" x14ac:dyDescent="0.25">
      <c r="A541" s="460"/>
      <c r="B541" s="460"/>
      <c r="C541" s="460"/>
      <c r="D541" s="460"/>
      <c r="E541" s="460"/>
      <c r="F541" s="460"/>
    </row>
    <row r="542" spans="1:6" x14ac:dyDescent="0.25">
      <c r="A542" s="460"/>
      <c r="B542" s="460"/>
      <c r="C542" s="460"/>
      <c r="D542" s="460"/>
      <c r="E542" s="460"/>
      <c r="F542" s="460"/>
    </row>
    <row r="543" spans="1:6" x14ac:dyDescent="0.25">
      <c r="A543" s="460"/>
      <c r="B543" s="460"/>
      <c r="C543" s="460"/>
      <c r="D543" s="460"/>
      <c r="E543" s="460"/>
      <c r="F543" s="460"/>
    </row>
    <row r="544" spans="1:6" x14ac:dyDescent="0.25">
      <c r="A544" s="460"/>
      <c r="B544" s="460"/>
      <c r="C544" s="460"/>
      <c r="D544" s="460"/>
      <c r="E544" s="460"/>
      <c r="F544" s="460"/>
    </row>
    <row r="545" spans="1:6" x14ac:dyDescent="0.25">
      <c r="A545" s="460"/>
      <c r="B545" s="460"/>
      <c r="C545" s="460"/>
      <c r="D545" s="460"/>
      <c r="E545" s="460"/>
      <c r="F545" s="460"/>
    </row>
    <row r="546" spans="1:6" x14ac:dyDescent="0.25">
      <c r="A546" s="460"/>
      <c r="B546" s="460"/>
      <c r="C546" s="460"/>
      <c r="D546" s="460"/>
      <c r="E546" s="460"/>
      <c r="F546" s="460"/>
    </row>
    <row r="547" spans="1:6" x14ac:dyDescent="0.25">
      <c r="A547" s="460"/>
      <c r="B547" s="460"/>
      <c r="C547" s="460"/>
      <c r="D547" s="460"/>
      <c r="E547" s="460"/>
      <c r="F547" s="460"/>
    </row>
    <row r="548" spans="1:6" x14ac:dyDescent="0.25">
      <c r="A548" s="460"/>
      <c r="B548" s="460"/>
      <c r="C548" s="460"/>
      <c r="D548" s="460"/>
      <c r="E548" s="460"/>
      <c r="F548" s="460"/>
    </row>
    <row r="549" spans="1:6" x14ac:dyDescent="0.25">
      <c r="A549" s="460"/>
      <c r="B549" s="460"/>
      <c r="C549" s="460"/>
      <c r="D549" s="460"/>
      <c r="E549" s="460"/>
      <c r="F549" s="460"/>
    </row>
    <row r="550" spans="1:6" x14ac:dyDescent="0.25">
      <c r="A550" s="460"/>
      <c r="B550" s="460"/>
      <c r="C550" s="460"/>
      <c r="D550" s="460"/>
      <c r="E550" s="460"/>
      <c r="F550" s="460"/>
    </row>
    <row r="551" spans="1:6" x14ac:dyDescent="0.25">
      <c r="A551" s="460"/>
      <c r="B551" s="460"/>
      <c r="C551" s="460"/>
      <c r="D551" s="460"/>
      <c r="E551" s="460"/>
      <c r="F551" s="460"/>
    </row>
    <row r="552" spans="1:6" x14ac:dyDescent="0.25">
      <c r="A552" s="460"/>
      <c r="B552" s="460"/>
      <c r="C552" s="460"/>
      <c r="D552" s="460"/>
      <c r="E552" s="460"/>
      <c r="F552" s="460"/>
    </row>
    <row r="553" spans="1:6" x14ac:dyDescent="0.25">
      <c r="A553" s="460"/>
      <c r="B553" s="460"/>
      <c r="C553" s="460"/>
      <c r="D553" s="460"/>
      <c r="E553" s="460"/>
      <c r="F553" s="460"/>
    </row>
    <row r="554" spans="1:6" x14ac:dyDescent="0.25">
      <c r="A554" s="460"/>
      <c r="B554" s="460"/>
      <c r="C554" s="460"/>
      <c r="D554" s="460"/>
      <c r="E554" s="460"/>
      <c r="F554" s="460"/>
    </row>
    <row r="555" spans="1:6" x14ac:dyDescent="0.25">
      <c r="A555" s="460"/>
      <c r="B555" s="460"/>
      <c r="C555" s="460"/>
      <c r="D555" s="460"/>
      <c r="E555" s="460"/>
      <c r="F555" s="460"/>
    </row>
    <row r="556" spans="1:6" x14ac:dyDescent="0.25">
      <c r="A556" s="460"/>
      <c r="B556" s="460"/>
      <c r="C556" s="460"/>
      <c r="D556" s="460"/>
      <c r="E556" s="460"/>
      <c r="F556" s="460"/>
    </row>
    <row r="557" spans="1:6" x14ac:dyDescent="0.25">
      <c r="A557" s="460"/>
      <c r="B557" s="460"/>
      <c r="C557" s="460"/>
      <c r="D557" s="460"/>
      <c r="E557" s="460"/>
      <c r="F557" s="460"/>
    </row>
    <row r="558" spans="1:6" x14ac:dyDescent="0.25">
      <c r="A558" s="460"/>
      <c r="B558" s="460"/>
      <c r="C558" s="460"/>
      <c r="D558" s="460"/>
      <c r="E558" s="460"/>
      <c r="F558" s="460"/>
    </row>
    <row r="559" spans="1:6" x14ac:dyDescent="0.25">
      <c r="A559" s="460"/>
      <c r="B559" s="460"/>
      <c r="C559" s="460"/>
      <c r="D559" s="460"/>
      <c r="E559" s="460"/>
      <c r="F559" s="460"/>
    </row>
    <row r="560" spans="1:6" x14ac:dyDescent="0.25">
      <c r="A560" s="460"/>
      <c r="B560" s="460"/>
      <c r="C560" s="460"/>
      <c r="D560" s="460"/>
      <c r="E560" s="460"/>
      <c r="F560" s="460"/>
    </row>
    <row r="561" spans="1:6" x14ac:dyDescent="0.25">
      <c r="A561" s="460"/>
      <c r="B561" s="460"/>
      <c r="C561" s="460"/>
      <c r="D561" s="460"/>
      <c r="E561" s="460"/>
      <c r="F561" s="460"/>
    </row>
    <row r="562" spans="1:6" x14ac:dyDescent="0.25">
      <c r="A562" s="460"/>
      <c r="B562" s="460"/>
      <c r="C562" s="460"/>
      <c r="D562" s="460"/>
      <c r="E562" s="460"/>
      <c r="F562" s="460"/>
    </row>
    <row r="563" spans="1:6" x14ac:dyDescent="0.25">
      <c r="A563" s="460"/>
      <c r="B563" s="460"/>
      <c r="C563" s="460"/>
      <c r="D563" s="460"/>
      <c r="E563" s="460"/>
      <c r="F563" s="460"/>
    </row>
    <row r="564" spans="1:6" x14ac:dyDescent="0.25">
      <c r="A564" s="460"/>
      <c r="B564" s="460"/>
      <c r="C564" s="460"/>
      <c r="D564" s="460"/>
      <c r="E564" s="460"/>
      <c r="F564" s="460"/>
    </row>
    <row r="565" spans="1:6" x14ac:dyDescent="0.25">
      <c r="A565" s="460"/>
      <c r="B565" s="460"/>
      <c r="C565" s="460"/>
      <c r="D565" s="460"/>
      <c r="E565" s="460"/>
      <c r="F565" s="460"/>
    </row>
    <row r="566" spans="1:6" x14ac:dyDescent="0.25">
      <c r="A566" s="460"/>
      <c r="B566" s="460"/>
      <c r="C566" s="460"/>
      <c r="D566" s="460"/>
      <c r="E566" s="460"/>
      <c r="F566" s="460"/>
    </row>
    <row r="567" spans="1:6" x14ac:dyDescent="0.25">
      <c r="A567" s="460"/>
      <c r="B567" s="460"/>
      <c r="C567" s="460"/>
      <c r="D567" s="460"/>
      <c r="E567" s="460"/>
      <c r="F567" s="460"/>
    </row>
    <row r="568" spans="1:6" x14ac:dyDescent="0.25">
      <c r="A568" s="460"/>
      <c r="B568" s="460"/>
      <c r="C568" s="460"/>
      <c r="D568" s="460"/>
      <c r="E568" s="460"/>
      <c r="F568" s="460"/>
    </row>
    <row r="569" spans="1:6" x14ac:dyDescent="0.25">
      <c r="A569" s="460"/>
      <c r="B569" s="460"/>
      <c r="C569" s="460"/>
      <c r="D569" s="460"/>
      <c r="E569" s="460"/>
      <c r="F569" s="460"/>
    </row>
    <row r="570" spans="1:6" x14ac:dyDescent="0.25">
      <c r="A570" s="460"/>
      <c r="B570" s="460"/>
      <c r="C570" s="460"/>
      <c r="D570" s="460"/>
      <c r="E570" s="460"/>
      <c r="F570" s="460"/>
    </row>
    <row r="571" spans="1:6" x14ac:dyDescent="0.25">
      <c r="A571" s="460"/>
      <c r="B571" s="460"/>
      <c r="C571" s="460"/>
      <c r="D571" s="460"/>
      <c r="E571" s="460"/>
      <c r="F571" s="460"/>
    </row>
    <row r="572" spans="1:6" x14ac:dyDescent="0.25">
      <c r="A572" s="460"/>
      <c r="B572" s="460"/>
      <c r="C572" s="460"/>
      <c r="D572" s="460"/>
      <c r="E572" s="460"/>
      <c r="F572" s="460"/>
    </row>
    <row r="573" spans="1:6" x14ac:dyDescent="0.25">
      <c r="A573" s="460"/>
      <c r="B573" s="460"/>
      <c r="C573" s="460"/>
      <c r="D573" s="460"/>
      <c r="E573" s="460"/>
      <c r="F573" s="460"/>
    </row>
    <row r="574" spans="1:6" x14ac:dyDescent="0.25">
      <c r="A574" s="460"/>
      <c r="B574" s="460"/>
      <c r="C574" s="460"/>
      <c r="D574" s="460"/>
      <c r="E574" s="460"/>
      <c r="F574" s="460"/>
    </row>
    <row r="575" spans="1:6" x14ac:dyDescent="0.25">
      <c r="A575" s="460"/>
      <c r="B575" s="460"/>
      <c r="C575" s="460"/>
      <c r="D575" s="460"/>
      <c r="E575" s="460"/>
      <c r="F575" s="460"/>
    </row>
    <row r="576" spans="1:6" x14ac:dyDescent="0.25">
      <c r="A576" s="460"/>
      <c r="B576" s="460"/>
      <c r="C576" s="460"/>
      <c r="D576" s="460"/>
      <c r="E576" s="460"/>
      <c r="F576" s="460"/>
    </row>
    <row r="577" spans="1:6" x14ac:dyDescent="0.25">
      <c r="A577" s="460"/>
      <c r="B577" s="460"/>
      <c r="C577" s="460"/>
      <c r="D577" s="460"/>
      <c r="E577" s="460"/>
      <c r="F577" s="460"/>
    </row>
    <row r="578" spans="1:6" x14ac:dyDescent="0.25">
      <c r="A578" s="460"/>
      <c r="B578" s="460"/>
      <c r="C578" s="460"/>
      <c r="D578" s="460"/>
      <c r="E578" s="460"/>
      <c r="F578" s="460"/>
    </row>
    <row r="579" spans="1:6" x14ac:dyDescent="0.25">
      <c r="A579" s="460"/>
      <c r="B579" s="460"/>
      <c r="C579" s="460"/>
      <c r="D579" s="460"/>
      <c r="E579" s="460"/>
      <c r="F579" s="460"/>
    </row>
    <row r="580" spans="1:6" x14ac:dyDescent="0.25">
      <c r="A580" s="460"/>
      <c r="B580" s="460"/>
      <c r="C580" s="460"/>
      <c r="D580" s="460"/>
      <c r="E580" s="460"/>
      <c r="F580" s="460"/>
    </row>
    <row r="581" spans="1:6" x14ac:dyDescent="0.25">
      <c r="A581" s="460"/>
      <c r="B581" s="460"/>
      <c r="C581" s="460"/>
      <c r="D581" s="460"/>
      <c r="E581" s="460"/>
      <c r="F581" s="460"/>
    </row>
    <row r="582" spans="1:6" x14ac:dyDescent="0.25">
      <c r="A582" s="460"/>
      <c r="B582" s="460"/>
      <c r="C582" s="460"/>
      <c r="D582" s="460"/>
      <c r="E582" s="460"/>
      <c r="F582" s="460"/>
    </row>
    <row r="583" spans="1:6" x14ac:dyDescent="0.25">
      <c r="A583" s="460"/>
      <c r="B583" s="460"/>
      <c r="C583" s="460"/>
      <c r="D583" s="460"/>
      <c r="E583" s="460"/>
      <c r="F583" s="460"/>
    </row>
    <row r="584" spans="1:6" x14ac:dyDescent="0.25">
      <c r="A584" s="460"/>
      <c r="B584" s="460"/>
      <c r="C584" s="460"/>
      <c r="D584" s="460"/>
      <c r="E584" s="460"/>
      <c r="F584" s="460"/>
    </row>
    <row r="585" spans="1:6" x14ac:dyDescent="0.25">
      <c r="A585" s="460"/>
      <c r="B585" s="460"/>
      <c r="C585" s="460"/>
      <c r="D585" s="460"/>
      <c r="E585" s="460"/>
      <c r="F585" s="460"/>
    </row>
    <row r="586" spans="1:6" x14ac:dyDescent="0.25">
      <c r="A586" s="460"/>
      <c r="B586" s="460"/>
      <c r="C586" s="460"/>
      <c r="D586" s="460"/>
      <c r="E586" s="460"/>
      <c r="F586" s="460"/>
    </row>
    <row r="587" spans="1:6" x14ac:dyDescent="0.25">
      <c r="A587" s="460"/>
      <c r="B587" s="460"/>
      <c r="C587" s="460"/>
      <c r="D587" s="460"/>
      <c r="E587" s="460"/>
      <c r="F587" s="460"/>
    </row>
    <row r="588" spans="1:6" x14ac:dyDescent="0.25">
      <c r="A588" s="460"/>
      <c r="B588" s="460"/>
      <c r="C588" s="460"/>
      <c r="D588" s="460"/>
      <c r="E588" s="460"/>
      <c r="F588" s="460"/>
    </row>
    <row r="589" spans="1:6" x14ac:dyDescent="0.25">
      <c r="A589" s="460"/>
      <c r="B589" s="460"/>
      <c r="C589" s="460"/>
      <c r="D589" s="460"/>
      <c r="E589" s="460"/>
      <c r="F589" s="460"/>
    </row>
    <row r="590" spans="1:6" x14ac:dyDescent="0.25">
      <c r="A590" s="460"/>
      <c r="B590" s="460"/>
      <c r="C590" s="460"/>
      <c r="D590" s="460"/>
      <c r="E590" s="460"/>
      <c r="F590" s="460"/>
    </row>
    <row r="591" spans="1:6" x14ac:dyDescent="0.25">
      <c r="A591" s="460"/>
      <c r="B591" s="460"/>
      <c r="C591" s="460"/>
      <c r="D591" s="460"/>
      <c r="E591" s="460"/>
      <c r="F591" s="460"/>
    </row>
    <row r="592" spans="1:6" x14ac:dyDescent="0.25">
      <c r="A592" s="460"/>
      <c r="B592" s="460"/>
      <c r="C592" s="460"/>
      <c r="D592" s="460"/>
      <c r="E592" s="460"/>
      <c r="F592" s="460"/>
    </row>
    <row r="593" spans="1:6" x14ac:dyDescent="0.25">
      <c r="A593" s="460"/>
      <c r="B593" s="460"/>
      <c r="C593" s="460"/>
      <c r="D593" s="460"/>
      <c r="E593" s="460"/>
      <c r="F593" s="460"/>
    </row>
    <row r="594" spans="1:6" x14ac:dyDescent="0.25">
      <c r="A594" s="460"/>
      <c r="B594" s="460"/>
      <c r="C594" s="460"/>
      <c r="D594" s="460"/>
      <c r="E594" s="460"/>
      <c r="F594" s="460"/>
    </row>
    <row r="595" spans="1:6" x14ac:dyDescent="0.25">
      <c r="A595" s="460"/>
      <c r="B595" s="460"/>
      <c r="C595" s="460"/>
      <c r="D595" s="460"/>
      <c r="E595" s="460"/>
      <c r="F595" s="460"/>
    </row>
    <row r="596" spans="1:6" x14ac:dyDescent="0.25">
      <c r="A596" s="460"/>
      <c r="B596" s="460"/>
      <c r="C596" s="460"/>
      <c r="D596" s="460"/>
      <c r="E596" s="460"/>
      <c r="F596" s="460"/>
    </row>
    <row r="597" spans="1:6" x14ac:dyDescent="0.25">
      <c r="A597" s="460"/>
      <c r="B597" s="460"/>
      <c r="C597" s="460"/>
      <c r="D597" s="460"/>
      <c r="E597" s="460"/>
      <c r="F597" s="460"/>
    </row>
    <row r="598" spans="1:6" x14ac:dyDescent="0.25">
      <c r="A598" s="460"/>
      <c r="B598" s="460"/>
      <c r="C598" s="460"/>
      <c r="D598" s="460"/>
      <c r="E598" s="460"/>
      <c r="F598" s="460"/>
    </row>
    <row r="599" spans="1:6" x14ac:dyDescent="0.25">
      <c r="A599" s="460"/>
      <c r="B599" s="460"/>
      <c r="C599" s="460"/>
      <c r="D599" s="460"/>
      <c r="E599" s="460"/>
      <c r="F599" s="460"/>
    </row>
    <row r="600" spans="1:6" x14ac:dyDescent="0.25">
      <c r="A600" s="460"/>
      <c r="B600" s="460"/>
      <c r="C600" s="460"/>
      <c r="D600" s="460"/>
      <c r="E600" s="460"/>
      <c r="F600" s="460"/>
    </row>
    <row r="601" spans="1:6" x14ac:dyDescent="0.25">
      <c r="A601" s="460"/>
      <c r="B601" s="460"/>
      <c r="C601" s="460"/>
      <c r="D601" s="460"/>
      <c r="E601" s="460"/>
      <c r="F601" s="460"/>
    </row>
    <row r="602" spans="1:6" x14ac:dyDescent="0.25">
      <c r="A602" s="460"/>
      <c r="B602" s="460"/>
      <c r="C602" s="460"/>
      <c r="D602" s="460"/>
      <c r="E602" s="460"/>
      <c r="F602" s="460"/>
    </row>
    <row r="603" spans="1:6" x14ac:dyDescent="0.25">
      <c r="A603" s="460"/>
      <c r="B603" s="460"/>
      <c r="C603" s="460"/>
      <c r="D603" s="460"/>
      <c r="E603" s="460"/>
      <c r="F603" s="460"/>
    </row>
    <row r="604" spans="1:6" x14ac:dyDescent="0.25">
      <c r="A604" s="460"/>
      <c r="B604" s="460"/>
      <c r="C604" s="460"/>
      <c r="D604" s="460"/>
      <c r="E604" s="460"/>
      <c r="F604" s="460"/>
    </row>
    <row r="605" spans="1:6" x14ac:dyDescent="0.25">
      <c r="A605" s="460"/>
      <c r="B605" s="460"/>
      <c r="C605" s="460"/>
      <c r="D605" s="460"/>
      <c r="E605" s="460"/>
      <c r="F605" s="460"/>
    </row>
    <row r="606" spans="1:6" x14ac:dyDescent="0.25">
      <c r="A606" s="460"/>
      <c r="B606" s="460"/>
      <c r="C606" s="460"/>
      <c r="D606" s="460"/>
      <c r="E606" s="460"/>
      <c r="F606" s="460"/>
    </row>
    <row r="607" spans="1:6" x14ac:dyDescent="0.25">
      <c r="A607" s="460"/>
      <c r="B607" s="460"/>
      <c r="C607" s="460"/>
      <c r="D607" s="460"/>
      <c r="E607" s="460"/>
      <c r="F607" s="460"/>
    </row>
    <row r="608" spans="1:6" x14ac:dyDescent="0.25">
      <c r="A608" s="460"/>
      <c r="B608" s="460"/>
      <c r="C608" s="460"/>
      <c r="D608" s="460"/>
      <c r="E608" s="460"/>
      <c r="F608" s="460"/>
    </row>
    <row r="609" spans="1:6" x14ac:dyDescent="0.25">
      <c r="A609" s="460"/>
      <c r="B609" s="460"/>
      <c r="C609" s="460"/>
      <c r="D609" s="460"/>
      <c r="E609" s="460"/>
      <c r="F609" s="460"/>
    </row>
    <row r="610" spans="1:6" x14ac:dyDescent="0.25">
      <c r="A610" s="460"/>
      <c r="B610" s="460"/>
      <c r="C610" s="460"/>
      <c r="D610" s="460"/>
      <c r="E610" s="460"/>
      <c r="F610" s="460"/>
    </row>
    <row r="611" spans="1:6" x14ac:dyDescent="0.25">
      <c r="A611" s="460"/>
      <c r="B611" s="460"/>
      <c r="C611" s="460"/>
      <c r="D611" s="460"/>
      <c r="E611" s="460"/>
      <c r="F611" s="460"/>
    </row>
    <row r="612" spans="1:6" x14ac:dyDescent="0.25">
      <c r="A612" s="460"/>
      <c r="B612" s="460"/>
      <c r="C612" s="460"/>
      <c r="D612" s="460"/>
      <c r="E612" s="460"/>
      <c r="F612" s="460"/>
    </row>
    <row r="613" spans="1:6" x14ac:dyDescent="0.25">
      <c r="A613" s="460"/>
      <c r="B613" s="460"/>
      <c r="C613" s="460"/>
      <c r="D613" s="460"/>
      <c r="E613" s="460"/>
      <c r="F613" s="460"/>
    </row>
    <row r="614" spans="1:6" x14ac:dyDescent="0.25">
      <c r="A614" s="460"/>
      <c r="B614" s="460"/>
      <c r="C614" s="460"/>
      <c r="D614" s="460"/>
      <c r="E614" s="460"/>
      <c r="F614" s="460"/>
    </row>
    <row r="615" spans="1:6" x14ac:dyDescent="0.25">
      <c r="A615" s="460"/>
      <c r="B615" s="460"/>
      <c r="C615" s="460"/>
      <c r="D615" s="460"/>
      <c r="E615" s="460"/>
      <c r="F615" s="460"/>
    </row>
    <row r="616" spans="1:6" x14ac:dyDescent="0.25">
      <c r="A616" s="460"/>
      <c r="B616" s="460"/>
      <c r="C616" s="460"/>
      <c r="D616" s="460"/>
      <c r="E616" s="460"/>
      <c r="F616" s="460"/>
    </row>
    <row r="617" spans="1:6" x14ac:dyDescent="0.25">
      <c r="A617" s="460"/>
      <c r="B617" s="460"/>
      <c r="C617" s="460"/>
      <c r="D617" s="460"/>
      <c r="E617" s="460"/>
      <c r="F617" s="460"/>
    </row>
    <row r="618" spans="1:6" x14ac:dyDescent="0.25">
      <c r="A618" s="460"/>
      <c r="B618" s="460"/>
      <c r="C618" s="460"/>
      <c r="D618" s="460"/>
      <c r="E618" s="460"/>
      <c r="F618" s="460"/>
    </row>
    <row r="619" spans="1:6" x14ac:dyDescent="0.25">
      <c r="A619" s="460"/>
      <c r="B619" s="460"/>
      <c r="C619" s="460"/>
      <c r="D619" s="460"/>
      <c r="E619" s="460"/>
      <c r="F619" s="460"/>
    </row>
    <row r="620" spans="1:6" x14ac:dyDescent="0.25">
      <c r="A620" s="460"/>
      <c r="B620" s="460"/>
      <c r="C620" s="460"/>
      <c r="D620" s="460"/>
      <c r="E620" s="460"/>
      <c r="F620" s="460"/>
    </row>
    <row r="621" spans="1:6" x14ac:dyDescent="0.25">
      <c r="A621" s="460"/>
      <c r="B621" s="460"/>
      <c r="C621" s="460"/>
      <c r="D621" s="460"/>
      <c r="E621" s="460"/>
      <c r="F621" s="460"/>
    </row>
    <row r="622" spans="1:6" x14ac:dyDescent="0.25">
      <c r="A622" s="460"/>
      <c r="B622" s="460"/>
      <c r="C622" s="460"/>
      <c r="D622" s="460"/>
      <c r="E622" s="460"/>
      <c r="F622" s="460"/>
    </row>
    <row r="623" spans="1:6" x14ac:dyDescent="0.25">
      <c r="A623" s="460"/>
      <c r="B623" s="460"/>
      <c r="C623" s="460"/>
      <c r="D623" s="460"/>
      <c r="E623" s="460"/>
      <c r="F623" s="460"/>
    </row>
    <row r="624" spans="1:6" x14ac:dyDescent="0.25">
      <c r="A624" s="460"/>
      <c r="B624" s="460"/>
      <c r="C624" s="460"/>
      <c r="D624" s="460"/>
      <c r="E624" s="460"/>
      <c r="F624" s="460"/>
    </row>
    <row r="625" spans="1:6" x14ac:dyDescent="0.25">
      <c r="A625" s="460"/>
      <c r="B625" s="460"/>
      <c r="C625" s="460"/>
      <c r="D625" s="460"/>
      <c r="E625" s="460"/>
      <c r="F625" s="460"/>
    </row>
    <row r="626" spans="1:6" x14ac:dyDescent="0.25">
      <c r="A626" s="460"/>
      <c r="B626" s="460"/>
      <c r="C626" s="460"/>
      <c r="D626" s="460"/>
      <c r="E626" s="460"/>
      <c r="F626" s="460"/>
    </row>
    <row r="627" spans="1:6" x14ac:dyDescent="0.25">
      <c r="A627" s="460"/>
      <c r="B627" s="460"/>
      <c r="C627" s="460"/>
      <c r="D627" s="460"/>
      <c r="E627" s="460"/>
      <c r="F627" s="460"/>
    </row>
    <row r="628" spans="1:6" x14ac:dyDescent="0.25">
      <c r="A628" s="460"/>
      <c r="B628" s="460"/>
      <c r="C628" s="460"/>
      <c r="D628" s="460"/>
      <c r="E628" s="460"/>
      <c r="F628" s="460"/>
    </row>
    <row r="629" spans="1:6" x14ac:dyDescent="0.25">
      <c r="A629" s="460"/>
      <c r="B629" s="460"/>
      <c r="C629" s="460"/>
      <c r="D629" s="460"/>
      <c r="E629" s="460"/>
      <c r="F629" s="460"/>
    </row>
    <row r="630" spans="1:6" x14ac:dyDescent="0.25">
      <c r="A630" s="460"/>
      <c r="B630" s="460"/>
      <c r="C630" s="460"/>
      <c r="D630" s="460"/>
      <c r="E630" s="460"/>
      <c r="F630" s="460"/>
    </row>
    <row r="631" spans="1:6" x14ac:dyDescent="0.25">
      <c r="A631" s="460"/>
      <c r="B631" s="460"/>
      <c r="C631" s="460"/>
      <c r="D631" s="460"/>
      <c r="E631" s="460"/>
      <c r="F631" s="460"/>
    </row>
    <row r="632" spans="1:6" x14ac:dyDescent="0.25">
      <c r="A632" s="460"/>
      <c r="B632" s="460"/>
      <c r="C632" s="460"/>
      <c r="D632" s="460"/>
      <c r="E632" s="460"/>
      <c r="F632" s="460"/>
    </row>
    <row r="633" spans="1:6" x14ac:dyDescent="0.25">
      <c r="A633" s="460"/>
      <c r="B633" s="460"/>
      <c r="C633" s="460"/>
      <c r="D633" s="460"/>
      <c r="E633" s="460"/>
      <c r="F633" s="460"/>
    </row>
    <row r="634" spans="1:6" x14ac:dyDescent="0.25">
      <c r="A634" s="460"/>
      <c r="B634" s="460"/>
      <c r="C634" s="460"/>
      <c r="D634" s="460"/>
      <c r="E634" s="460"/>
      <c r="F634" s="460"/>
    </row>
    <row r="635" spans="1:6" x14ac:dyDescent="0.25">
      <c r="A635" s="460"/>
      <c r="B635" s="460"/>
      <c r="C635" s="460"/>
      <c r="D635" s="460"/>
      <c r="E635" s="460"/>
      <c r="F635" s="460"/>
    </row>
    <row r="636" spans="1:6" x14ac:dyDescent="0.25">
      <c r="A636" s="460"/>
      <c r="B636" s="460"/>
      <c r="C636" s="460"/>
      <c r="D636" s="460"/>
      <c r="E636" s="460"/>
      <c r="F636" s="460"/>
    </row>
    <row r="637" spans="1:6" x14ac:dyDescent="0.25">
      <c r="A637" s="460"/>
      <c r="B637" s="460"/>
      <c r="C637" s="460"/>
      <c r="D637" s="460"/>
      <c r="E637" s="460"/>
      <c r="F637" s="460"/>
    </row>
    <row r="638" spans="1:6" x14ac:dyDescent="0.25">
      <c r="A638" s="460"/>
      <c r="B638" s="460"/>
      <c r="C638" s="460"/>
      <c r="D638" s="460"/>
      <c r="E638" s="460"/>
      <c r="F638" s="460"/>
    </row>
    <row r="639" spans="1:6" x14ac:dyDescent="0.25">
      <c r="A639" s="460"/>
      <c r="B639" s="460"/>
      <c r="C639" s="460"/>
      <c r="D639" s="460"/>
      <c r="E639" s="460"/>
      <c r="F639" s="460"/>
    </row>
    <row r="640" spans="1:6" x14ac:dyDescent="0.25">
      <c r="A640" s="460"/>
      <c r="B640" s="460"/>
      <c r="C640" s="460"/>
      <c r="D640" s="460"/>
      <c r="E640" s="460"/>
      <c r="F640" s="460"/>
    </row>
    <row r="641" spans="1:6" x14ac:dyDescent="0.25">
      <c r="A641" s="460"/>
      <c r="B641" s="460"/>
      <c r="C641" s="460"/>
      <c r="D641" s="460"/>
      <c r="E641" s="460"/>
      <c r="F641" s="460"/>
    </row>
    <row r="642" spans="1:6" x14ac:dyDescent="0.25">
      <c r="A642" s="460"/>
      <c r="B642" s="460"/>
      <c r="C642" s="460"/>
      <c r="D642" s="460"/>
      <c r="E642" s="460"/>
      <c r="F642" s="460"/>
    </row>
    <row r="643" spans="1:6" x14ac:dyDescent="0.25">
      <c r="A643" s="460"/>
      <c r="B643" s="460"/>
      <c r="C643" s="460"/>
      <c r="D643" s="460"/>
      <c r="E643" s="460"/>
      <c r="F643" s="460"/>
    </row>
    <row r="644" spans="1:6" x14ac:dyDescent="0.25">
      <c r="A644" s="460"/>
      <c r="B644" s="460"/>
      <c r="C644" s="460"/>
      <c r="D644" s="460"/>
      <c r="E644" s="460"/>
      <c r="F644" s="460"/>
    </row>
    <row r="645" spans="1:6" x14ac:dyDescent="0.25">
      <c r="A645" s="460"/>
      <c r="B645" s="460"/>
      <c r="C645" s="460"/>
      <c r="D645" s="460"/>
      <c r="E645" s="460"/>
      <c r="F645" s="460"/>
    </row>
    <row r="646" spans="1:6" x14ac:dyDescent="0.25">
      <c r="A646" s="460"/>
      <c r="B646" s="460"/>
      <c r="C646" s="460"/>
      <c r="D646" s="460"/>
      <c r="E646" s="460"/>
      <c r="F646" s="460"/>
    </row>
    <row r="647" spans="1:6" x14ac:dyDescent="0.25">
      <c r="A647" s="460"/>
      <c r="B647" s="460"/>
      <c r="C647" s="460"/>
      <c r="D647" s="460"/>
      <c r="E647" s="460"/>
      <c r="F647" s="460"/>
    </row>
    <row r="648" spans="1:6" x14ac:dyDescent="0.25">
      <c r="A648" s="460"/>
      <c r="B648" s="460"/>
      <c r="C648" s="460"/>
      <c r="D648" s="460"/>
      <c r="E648" s="460"/>
      <c r="F648" s="460"/>
    </row>
    <row r="649" spans="1:6" x14ac:dyDescent="0.25">
      <c r="A649" s="460"/>
      <c r="B649" s="460"/>
      <c r="C649" s="460"/>
      <c r="D649" s="460"/>
      <c r="E649" s="460"/>
      <c r="F649" s="460"/>
    </row>
    <row r="650" spans="1:6" x14ac:dyDescent="0.25">
      <c r="A650" s="460"/>
      <c r="B650" s="460"/>
      <c r="C650" s="460"/>
      <c r="D650" s="460"/>
      <c r="E650" s="460"/>
      <c r="F650" s="460"/>
    </row>
    <row r="651" spans="1:6" x14ac:dyDescent="0.25">
      <c r="A651" s="460"/>
      <c r="B651" s="460"/>
      <c r="C651" s="460"/>
      <c r="D651" s="460"/>
      <c r="E651" s="460"/>
      <c r="F651" s="460"/>
    </row>
    <row r="652" spans="1:6" x14ac:dyDescent="0.25">
      <c r="A652" s="460"/>
      <c r="B652" s="460"/>
      <c r="C652" s="460"/>
      <c r="D652" s="460"/>
      <c r="E652" s="460"/>
      <c r="F652" s="460"/>
    </row>
    <row r="653" spans="1:6" x14ac:dyDescent="0.25">
      <c r="A653" s="460"/>
      <c r="B653" s="460"/>
      <c r="C653" s="460"/>
      <c r="D653" s="460"/>
      <c r="E653" s="460"/>
      <c r="F653" s="460"/>
    </row>
    <row r="654" spans="1:6" x14ac:dyDescent="0.25">
      <c r="A654" s="460"/>
      <c r="B654" s="460"/>
      <c r="C654" s="460"/>
      <c r="D654" s="460"/>
      <c r="E654" s="460"/>
      <c r="F654" s="460"/>
    </row>
    <row r="655" spans="1:6" x14ac:dyDescent="0.25">
      <c r="A655" s="460"/>
      <c r="B655" s="460"/>
      <c r="C655" s="460"/>
      <c r="D655" s="460"/>
      <c r="E655" s="460"/>
      <c r="F655" s="460"/>
    </row>
    <row r="656" spans="1:6" x14ac:dyDescent="0.25">
      <c r="A656" s="460"/>
      <c r="B656" s="460"/>
      <c r="C656" s="460"/>
      <c r="D656" s="460"/>
      <c r="E656" s="460"/>
      <c r="F656" s="460"/>
    </row>
    <row r="657" spans="1:6" x14ac:dyDescent="0.25">
      <c r="A657" s="460"/>
      <c r="B657" s="460"/>
      <c r="C657" s="460"/>
      <c r="D657" s="460"/>
      <c r="E657" s="460"/>
      <c r="F657" s="460"/>
    </row>
    <row r="658" spans="1:6" x14ac:dyDescent="0.25">
      <c r="A658" s="460"/>
      <c r="B658" s="460"/>
      <c r="C658" s="460"/>
      <c r="D658" s="460"/>
      <c r="E658" s="460"/>
      <c r="F658" s="460"/>
    </row>
    <row r="659" spans="1:6" x14ac:dyDescent="0.25">
      <c r="A659" s="460"/>
      <c r="B659" s="460"/>
      <c r="C659" s="460"/>
      <c r="D659" s="460"/>
      <c r="E659" s="460"/>
      <c r="F659" s="460"/>
    </row>
    <row r="660" spans="1:6" x14ac:dyDescent="0.25">
      <c r="A660" s="460"/>
      <c r="B660" s="460"/>
      <c r="C660" s="460"/>
      <c r="D660" s="460"/>
      <c r="E660" s="460"/>
      <c r="F660" s="460"/>
    </row>
    <row r="661" spans="1:6" x14ac:dyDescent="0.25">
      <c r="A661" s="460"/>
      <c r="B661" s="460"/>
      <c r="C661" s="460"/>
      <c r="D661" s="460"/>
      <c r="E661" s="460"/>
      <c r="F661" s="460"/>
    </row>
    <row r="662" spans="1:6" x14ac:dyDescent="0.25">
      <c r="A662" s="460"/>
      <c r="B662" s="460"/>
      <c r="C662" s="460"/>
      <c r="D662" s="460"/>
      <c r="E662" s="460"/>
      <c r="F662" s="460"/>
    </row>
    <row r="663" spans="1:6" x14ac:dyDescent="0.25">
      <c r="A663" s="460"/>
      <c r="B663" s="460"/>
      <c r="C663" s="460"/>
      <c r="D663" s="460"/>
      <c r="E663" s="460"/>
      <c r="F663" s="460"/>
    </row>
    <row r="664" spans="1:6" x14ac:dyDescent="0.25">
      <c r="A664" s="460"/>
      <c r="B664" s="460"/>
      <c r="C664" s="460"/>
      <c r="D664" s="460"/>
      <c r="E664" s="460"/>
      <c r="F664" s="460"/>
    </row>
    <row r="665" spans="1:6" x14ac:dyDescent="0.25">
      <c r="A665" s="460"/>
      <c r="B665" s="460"/>
      <c r="C665" s="460"/>
      <c r="D665" s="460"/>
      <c r="E665" s="460"/>
      <c r="F665" s="460"/>
    </row>
    <row r="666" spans="1:6" x14ac:dyDescent="0.25">
      <c r="A666" s="460"/>
      <c r="B666" s="460"/>
      <c r="C666" s="460"/>
      <c r="D666" s="460"/>
      <c r="E666" s="460"/>
      <c r="F666" s="460"/>
    </row>
    <row r="667" spans="1:6" x14ac:dyDescent="0.25">
      <c r="A667" s="460"/>
      <c r="B667" s="460"/>
      <c r="C667" s="460"/>
      <c r="D667" s="460"/>
      <c r="E667" s="460"/>
      <c r="F667" s="460"/>
    </row>
    <row r="668" spans="1:6" x14ac:dyDescent="0.25">
      <c r="A668" s="460"/>
      <c r="B668" s="460"/>
      <c r="C668" s="460"/>
      <c r="D668" s="460"/>
      <c r="E668" s="460"/>
      <c r="F668" s="460"/>
    </row>
    <row r="669" spans="1:6" x14ac:dyDescent="0.25">
      <c r="A669" s="460"/>
      <c r="B669" s="460"/>
      <c r="C669" s="460"/>
      <c r="D669" s="460"/>
      <c r="E669" s="460"/>
      <c r="F669" s="460"/>
    </row>
    <row r="670" spans="1:6" x14ac:dyDescent="0.25">
      <c r="A670" s="460"/>
      <c r="B670" s="460"/>
      <c r="C670" s="460"/>
      <c r="D670" s="460"/>
      <c r="E670" s="460"/>
      <c r="F670" s="460"/>
    </row>
    <row r="671" spans="1:6" x14ac:dyDescent="0.25">
      <c r="A671" s="460"/>
      <c r="B671" s="460"/>
      <c r="C671" s="460"/>
      <c r="D671" s="460"/>
      <c r="E671" s="460"/>
      <c r="F671" s="460"/>
    </row>
    <row r="672" spans="1:6" x14ac:dyDescent="0.25">
      <c r="A672" s="460"/>
      <c r="B672" s="460"/>
      <c r="C672" s="460"/>
      <c r="D672" s="460"/>
      <c r="E672" s="460"/>
      <c r="F672" s="460"/>
    </row>
    <row r="673" spans="1:6" x14ac:dyDescent="0.25">
      <c r="A673" s="460"/>
      <c r="B673" s="460"/>
      <c r="C673" s="460"/>
      <c r="D673" s="460"/>
      <c r="E673" s="460"/>
      <c r="F673" s="460"/>
    </row>
    <row r="674" spans="1:6" x14ac:dyDescent="0.25">
      <c r="A674" s="460"/>
      <c r="B674" s="460"/>
      <c r="C674" s="460"/>
      <c r="D674" s="460"/>
      <c r="E674" s="460"/>
      <c r="F674" s="460"/>
    </row>
    <row r="675" spans="1:6" x14ac:dyDescent="0.25">
      <c r="A675" s="460"/>
      <c r="B675" s="460"/>
      <c r="C675" s="460"/>
      <c r="D675" s="460"/>
      <c r="E675" s="460"/>
      <c r="F675" s="460"/>
    </row>
    <row r="676" spans="1:6" x14ac:dyDescent="0.25">
      <c r="A676" s="460"/>
      <c r="B676" s="460"/>
      <c r="C676" s="460"/>
      <c r="D676" s="460"/>
      <c r="E676" s="460"/>
      <c r="F676" s="460"/>
    </row>
    <row r="677" spans="1:6" x14ac:dyDescent="0.25">
      <c r="A677" s="460"/>
      <c r="B677" s="460"/>
      <c r="C677" s="460"/>
      <c r="D677" s="460"/>
      <c r="E677" s="460"/>
      <c r="F677" s="460"/>
    </row>
    <row r="678" spans="1:6" x14ac:dyDescent="0.25">
      <c r="A678" s="460"/>
      <c r="B678" s="460"/>
      <c r="C678" s="460"/>
      <c r="D678" s="460"/>
      <c r="E678" s="460"/>
      <c r="F678" s="460"/>
    </row>
    <row r="679" spans="1:6" x14ac:dyDescent="0.25">
      <c r="A679" s="460"/>
      <c r="B679" s="460"/>
      <c r="C679" s="460"/>
      <c r="D679" s="460"/>
      <c r="E679" s="460"/>
      <c r="F679" s="460"/>
    </row>
    <row r="680" spans="1:6" x14ac:dyDescent="0.25">
      <c r="A680" s="460"/>
      <c r="B680" s="460"/>
      <c r="C680" s="460"/>
      <c r="D680" s="460"/>
      <c r="E680" s="460"/>
      <c r="F680" s="460"/>
    </row>
    <row r="681" spans="1:6" x14ac:dyDescent="0.25">
      <c r="A681" s="460"/>
      <c r="B681" s="460"/>
      <c r="C681" s="460"/>
      <c r="D681" s="460"/>
      <c r="E681" s="460"/>
      <c r="F681" s="460"/>
    </row>
    <row r="682" spans="1:6" x14ac:dyDescent="0.25">
      <c r="A682" s="460"/>
      <c r="B682" s="460"/>
      <c r="C682" s="460"/>
      <c r="D682" s="460"/>
      <c r="E682" s="460"/>
      <c r="F682" s="460"/>
    </row>
    <row r="683" spans="1:6" x14ac:dyDescent="0.25">
      <c r="A683" s="460"/>
      <c r="B683" s="460"/>
      <c r="C683" s="460"/>
      <c r="D683" s="460"/>
      <c r="E683" s="460"/>
      <c r="F683" s="460"/>
    </row>
    <row r="684" spans="1:6" x14ac:dyDescent="0.25">
      <c r="A684" s="460"/>
      <c r="B684" s="460"/>
      <c r="C684" s="460"/>
      <c r="D684" s="460"/>
      <c r="E684" s="460"/>
      <c r="F684" s="460"/>
    </row>
    <row r="685" spans="1:6" x14ac:dyDescent="0.25">
      <c r="A685" s="460"/>
      <c r="B685" s="460"/>
      <c r="C685" s="460"/>
      <c r="D685" s="460"/>
      <c r="E685" s="460"/>
      <c r="F685" s="460"/>
    </row>
    <row r="686" spans="1:6" x14ac:dyDescent="0.25">
      <c r="A686" s="460"/>
      <c r="B686" s="460"/>
      <c r="C686" s="460"/>
      <c r="D686" s="460"/>
      <c r="E686" s="460"/>
      <c r="F686" s="460"/>
    </row>
    <row r="687" spans="1:6" x14ac:dyDescent="0.25">
      <c r="A687" s="460"/>
      <c r="B687" s="460"/>
      <c r="C687" s="460"/>
      <c r="D687" s="460"/>
      <c r="E687" s="460"/>
      <c r="F687" s="460"/>
    </row>
    <row r="688" spans="1:6" x14ac:dyDescent="0.25">
      <c r="A688" s="460"/>
      <c r="B688" s="460"/>
      <c r="C688" s="460"/>
      <c r="D688" s="460"/>
      <c r="E688" s="460"/>
      <c r="F688" s="460"/>
    </row>
    <row r="689" spans="1:6" x14ac:dyDescent="0.25">
      <c r="A689" s="460"/>
      <c r="B689" s="460"/>
      <c r="C689" s="460"/>
      <c r="D689" s="460"/>
      <c r="E689" s="460"/>
      <c r="F689" s="460"/>
    </row>
    <row r="690" spans="1:6" x14ac:dyDescent="0.25">
      <c r="A690" s="460"/>
      <c r="B690" s="460"/>
      <c r="C690" s="460"/>
      <c r="D690" s="460"/>
      <c r="E690" s="460"/>
      <c r="F690" s="460"/>
    </row>
    <row r="691" spans="1:6" x14ac:dyDescent="0.25">
      <c r="A691" s="460"/>
      <c r="B691" s="460"/>
      <c r="C691" s="460"/>
      <c r="D691" s="460"/>
      <c r="E691" s="460"/>
      <c r="F691" s="460"/>
    </row>
    <row r="692" spans="1:6" x14ac:dyDescent="0.25">
      <c r="A692" s="460"/>
      <c r="B692" s="460"/>
      <c r="C692" s="460"/>
      <c r="D692" s="460"/>
      <c r="E692" s="460"/>
      <c r="F692" s="460"/>
    </row>
    <row r="693" spans="1:6" x14ac:dyDescent="0.25">
      <c r="A693" s="460"/>
      <c r="B693" s="460"/>
      <c r="C693" s="460"/>
      <c r="D693" s="460"/>
      <c r="E693" s="460"/>
      <c r="F693" s="460"/>
    </row>
    <row r="694" spans="1:6" x14ac:dyDescent="0.25">
      <c r="A694" s="460"/>
      <c r="B694" s="460"/>
      <c r="C694" s="460"/>
      <c r="D694" s="460"/>
      <c r="E694" s="460"/>
      <c r="F694" s="460"/>
    </row>
    <row r="695" spans="1:6" x14ac:dyDescent="0.25">
      <c r="A695" s="460"/>
      <c r="B695" s="460"/>
      <c r="C695" s="460"/>
      <c r="D695" s="460"/>
      <c r="E695" s="460"/>
      <c r="F695" s="460"/>
    </row>
    <row r="696" spans="1:6" x14ac:dyDescent="0.25">
      <c r="A696" s="460"/>
      <c r="B696" s="460"/>
      <c r="C696" s="460"/>
      <c r="D696" s="460"/>
      <c r="E696" s="460"/>
      <c r="F696" s="460"/>
    </row>
    <row r="697" spans="1:6" x14ac:dyDescent="0.25">
      <c r="A697" s="460"/>
      <c r="B697" s="460"/>
      <c r="C697" s="460"/>
      <c r="D697" s="460"/>
      <c r="E697" s="460"/>
      <c r="F697" s="460"/>
    </row>
    <row r="698" spans="1:6" x14ac:dyDescent="0.25">
      <c r="A698" s="460"/>
      <c r="B698" s="460"/>
      <c r="C698" s="460"/>
      <c r="D698" s="460"/>
      <c r="E698" s="460"/>
      <c r="F698" s="460"/>
    </row>
    <row r="699" spans="1:6" x14ac:dyDescent="0.25">
      <c r="A699" s="460"/>
      <c r="B699" s="460"/>
      <c r="C699" s="460"/>
      <c r="D699" s="460"/>
      <c r="E699" s="460"/>
      <c r="F699" s="460"/>
    </row>
    <row r="700" spans="1:6" x14ac:dyDescent="0.25">
      <c r="A700" s="460"/>
      <c r="B700" s="460"/>
      <c r="C700" s="460"/>
      <c r="D700" s="460"/>
      <c r="E700" s="460"/>
      <c r="F700" s="460"/>
    </row>
    <row r="701" spans="1:6" x14ac:dyDescent="0.25">
      <c r="A701" s="460"/>
      <c r="B701" s="460"/>
      <c r="C701" s="460"/>
      <c r="D701" s="460"/>
      <c r="E701" s="460"/>
      <c r="F701" s="460"/>
    </row>
    <row r="702" spans="1:6" x14ac:dyDescent="0.25">
      <c r="A702" s="460"/>
      <c r="B702" s="460"/>
      <c r="C702" s="460"/>
      <c r="D702" s="460"/>
      <c r="E702" s="460"/>
      <c r="F702" s="460"/>
    </row>
    <row r="703" spans="1:6" x14ac:dyDescent="0.25">
      <c r="A703" s="460"/>
      <c r="B703" s="460"/>
      <c r="C703" s="460"/>
      <c r="D703" s="460"/>
      <c r="E703" s="460"/>
      <c r="F703" s="460"/>
    </row>
    <row r="704" spans="1:6" x14ac:dyDescent="0.25">
      <c r="A704" s="460"/>
      <c r="B704" s="460"/>
      <c r="C704" s="460"/>
      <c r="D704" s="460"/>
      <c r="E704" s="460"/>
      <c r="F704" s="460"/>
    </row>
    <row r="705" spans="1:6" x14ac:dyDescent="0.25">
      <c r="A705" s="460"/>
      <c r="B705" s="460"/>
      <c r="C705" s="460"/>
      <c r="D705" s="460"/>
      <c r="E705" s="460"/>
      <c r="F705" s="460"/>
    </row>
    <row r="706" spans="1:6" x14ac:dyDescent="0.25">
      <c r="A706" s="460"/>
      <c r="B706" s="460"/>
      <c r="C706" s="460"/>
      <c r="D706" s="460"/>
      <c r="E706" s="460"/>
      <c r="F706" s="460"/>
    </row>
    <row r="707" spans="1:6" x14ac:dyDescent="0.25">
      <c r="A707" s="460"/>
      <c r="B707" s="460"/>
      <c r="C707" s="460"/>
      <c r="D707" s="460"/>
      <c r="E707" s="460"/>
      <c r="F707" s="460"/>
    </row>
    <row r="708" spans="1:6" x14ac:dyDescent="0.25">
      <c r="A708" s="460"/>
      <c r="B708" s="460"/>
      <c r="C708" s="460"/>
      <c r="D708" s="460"/>
      <c r="E708" s="460"/>
      <c r="F708" s="460"/>
    </row>
    <row r="709" spans="1:6" x14ac:dyDescent="0.25">
      <c r="A709" s="460"/>
      <c r="B709" s="460"/>
      <c r="C709" s="460"/>
      <c r="D709" s="460"/>
      <c r="E709" s="460"/>
      <c r="F709" s="460"/>
    </row>
    <row r="710" spans="1:6" x14ac:dyDescent="0.25">
      <c r="A710" s="460"/>
      <c r="B710" s="460"/>
      <c r="C710" s="460"/>
      <c r="D710" s="460"/>
      <c r="E710" s="460"/>
      <c r="F710" s="460"/>
    </row>
    <row r="711" spans="1:6" x14ac:dyDescent="0.25">
      <c r="A711" s="460"/>
      <c r="B711" s="460"/>
      <c r="C711" s="460"/>
      <c r="D711" s="460"/>
      <c r="E711" s="460"/>
      <c r="F711" s="460"/>
    </row>
    <row r="712" spans="1:6" x14ac:dyDescent="0.25">
      <c r="A712" s="460"/>
      <c r="B712" s="460"/>
      <c r="C712" s="460"/>
      <c r="D712" s="460"/>
      <c r="E712" s="460"/>
      <c r="F712" s="460"/>
    </row>
    <row r="713" spans="1:6" x14ac:dyDescent="0.25">
      <c r="A713" s="460"/>
      <c r="B713" s="460"/>
      <c r="C713" s="460"/>
      <c r="D713" s="460"/>
      <c r="E713" s="460"/>
      <c r="F713" s="460"/>
    </row>
    <row r="714" spans="1:6" x14ac:dyDescent="0.25">
      <c r="A714" s="460"/>
      <c r="B714" s="460"/>
      <c r="C714" s="460"/>
      <c r="D714" s="460"/>
      <c r="E714" s="460"/>
      <c r="F714" s="460"/>
    </row>
    <row r="715" spans="1:6" x14ac:dyDescent="0.25">
      <c r="A715" s="460"/>
      <c r="B715" s="460"/>
      <c r="C715" s="460"/>
      <c r="D715" s="460"/>
      <c r="E715" s="460"/>
      <c r="F715" s="460"/>
    </row>
    <row r="716" spans="1:6" x14ac:dyDescent="0.25">
      <c r="A716" s="460"/>
      <c r="B716" s="460"/>
      <c r="C716" s="460"/>
      <c r="D716" s="460"/>
      <c r="E716" s="460"/>
      <c r="F716" s="460"/>
    </row>
    <row r="717" spans="1:6" x14ac:dyDescent="0.25">
      <c r="A717" s="460"/>
      <c r="B717" s="460"/>
      <c r="C717" s="460"/>
      <c r="D717" s="460"/>
      <c r="E717" s="460"/>
      <c r="F717" s="460"/>
    </row>
    <row r="718" spans="1:6" x14ac:dyDescent="0.25">
      <c r="A718" s="460"/>
      <c r="B718" s="460"/>
      <c r="C718" s="460"/>
      <c r="D718" s="460"/>
      <c r="E718" s="460"/>
      <c r="F718" s="460"/>
    </row>
    <row r="719" spans="1:6" x14ac:dyDescent="0.25">
      <c r="A719" s="460"/>
      <c r="B719" s="460"/>
      <c r="C719" s="460"/>
      <c r="D719" s="460"/>
      <c r="E719" s="460"/>
      <c r="F719" s="460"/>
    </row>
    <row r="720" spans="1:6" x14ac:dyDescent="0.25">
      <c r="A720" s="460"/>
      <c r="B720" s="460"/>
      <c r="C720" s="460"/>
      <c r="D720" s="460"/>
      <c r="E720" s="460"/>
      <c r="F720" s="460"/>
    </row>
    <row r="721" spans="1:6" x14ac:dyDescent="0.25">
      <c r="A721" s="460"/>
      <c r="B721" s="460"/>
      <c r="C721" s="460"/>
      <c r="D721" s="460"/>
      <c r="E721" s="460"/>
      <c r="F721" s="460"/>
    </row>
    <row r="722" spans="1:6" x14ac:dyDescent="0.25">
      <c r="A722" s="460"/>
      <c r="B722" s="460"/>
      <c r="C722" s="460"/>
      <c r="D722" s="460"/>
      <c r="E722" s="460"/>
      <c r="F722" s="460"/>
    </row>
    <row r="723" spans="1:6" x14ac:dyDescent="0.25">
      <c r="A723" s="460"/>
      <c r="B723" s="460"/>
      <c r="C723" s="460"/>
      <c r="D723" s="460"/>
      <c r="E723" s="460"/>
      <c r="F723" s="460"/>
    </row>
    <row r="724" spans="1:6" x14ac:dyDescent="0.25">
      <c r="A724" s="460"/>
      <c r="B724" s="460"/>
      <c r="C724" s="460"/>
      <c r="D724" s="460"/>
      <c r="E724" s="460"/>
      <c r="F724" s="460"/>
    </row>
    <row r="725" spans="1:6" x14ac:dyDescent="0.25">
      <c r="A725" s="460"/>
      <c r="B725" s="460"/>
      <c r="C725" s="460"/>
      <c r="D725" s="460"/>
      <c r="E725" s="460"/>
      <c r="F725" s="460"/>
    </row>
    <row r="726" spans="1:6" x14ac:dyDescent="0.25">
      <c r="A726" s="460"/>
      <c r="B726" s="460"/>
      <c r="C726" s="460"/>
      <c r="D726" s="460"/>
      <c r="E726" s="460"/>
      <c r="F726" s="460"/>
    </row>
    <row r="727" spans="1:6" x14ac:dyDescent="0.25">
      <c r="A727" s="460"/>
      <c r="B727" s="460"/>
      <c r="C727" s="460"/>
      <c r="D727" s="460"/>
      <c r="E727" s="460"/>
      <c r="F727" s="460"/>
    </row>
    <row r="728" spans="1:6" x14ac:dyDescent="0.25">
      <c r="A728" s="460"/>
      <c r="B728" s="460"/>
      <c r="C728" s="460"/>
      <c r="D728" s="460"/>
      <c r="E728" s="460"/>
      <c r="F728" s="460"/>
    </row>
    <row r="729" spans="1:6" x14ac:dyDescent="0.25">
      <c r="A729" s="460"/>
      <c r="B729" s="460"/>
      <c r="C729" s="460"/>
      <c r="D729" s="460"/>
      <c r="E729" s="460"/>
      <c r="F729" s="460"/>
    </row>
    <row r="730" spans="1:6" x14ac:dyDescent="0.25">
      <c r="A730" s="460"/>
      <c r="B730" s="460"/>
      <c r="C730" s="460"/>
      <c r="D730" s="460"/>
      <c r="E730" s="460"/>
      <c r="F730" s="460"/>
    </row>
    <row r="731" spans="1:6" x14ac:dyDescent="0.25">
      <c r="A731" s="460"/>
      <c r="B731" s="460"/>
      <c r="C731" s="460"/>
      <c r="D731" s="460"/>
      <c r="E731" s="460"/>
      <c r="F731" s="460"/>
    </row>
    <row r="732" spans="1:6" x14ac:dyDescent="0.25">
      <c r="A732" s="460"/>
      <c r="B732" s="460"/>
      <c r="C732" s="460"/>
      <c r="D732" s="460"/>
      <c r="E732" s="460"/>
      <c r="F732" s="460"/>
    </row>
    <row r="733" spans="1:6" x14ac:dyDescent="0.25">
      <c r="A733" s="460"/>
      <c r="B733" s="460"/>
      <c r="C733" s="460"/>
      <c r="D733" s="460"/>
      <c r="E733" s="460"/>
      <c r="F733" s="460"/>
    </row>
    <row r="734" spans="1:6" x14ac:dyDescent="0.25">
      <c r="A734" s="460"/>
      <c r="B734" s="460"/>
      <c r="C734" s="460"/>
      <c r="D734" s="460"/>
      <c r="E734" s="460"/>
      <c r="F734" s="460"/>
    </row>
    <row r="735" spans="1:6" x14ac:dyDescent="0.25">
      <c r="A735" s="460"/>
      <c r="B735" s="460"/>
      <c r="C735" s="460"/>
      <c r="D735" s="460"/>
      <c r="E735" s="460"/>
      <c r="F735" s="460"/>
    </row>
    <row r="736" spans="1:6" x14ac:dyDescent="0.25">
      <c r="A736" s="460"/>
      <c r="B736" s="460"/>
      <c r="C736" s="460"/>
      <c r="D736" s="460"/>
      <c r="E736" s="460"/>
      <c r="F736" s="460"/>
    </row>
    <row r="737" spans="1:6" x14ac:dyDescent="0.25">
      <c r="A737" s="460"/>
      <c r="B737" s="460"/>
      <c r="C737" s="460"/>
      <c r="D737" s="460"/>
      <c r="E737" s="460"/>
      <c r="F737" s="460"/>
    </row>
    <row r="738" spans="1:6" x14ac:dyDescent="0.25">
      <c r="A738" s="460"/>
      <c r="B738" s="460"/>
      <c r="C738" s="460"/>
      <c r="D738" s="460"/>
      <c r="E738" s="460"/>
      <c r="F738" s="460"/>
    </row>
    <row r="739" spans="1:6" x14ac:dyDescent="0.25">
      <c r="A739" s="460"/>
      <c r="B739" s="460"/>
      <c r="C739" s="460"/>
      <c r="D739" s="460"/>
      <c r="E739" s="460"/>
      <c r="F739" s="460"/>
    </row>
    <row r="740" spans="1:6" x14ac:dyDescent="0.25">
      <c r="A740" s="460"/>
      <c r="B740" s="460"/>
      <c r="C740" s="460"/>
      <c r="D740" s="460"/>
      <c r="E740" s="460"/>
      <c r="F740" s="460"/>
    </row>
    <row r="741" spans="1:6" x14ac:dyDescent="0.25">
      <c r="A741" s="460"/>
      <c r="B741" s="460"/>
      <c r="C741" s="460"/>
      <c r="D741" s="460"/>
      <c r="E741" s="460"/>
      <c r="F741" s="460"/>
    </row>
    <row r="742" spans="1:6" x14ac:dyDescent="0.25">
      <c r="A742" s="460"/>
      <c r="B742" s="460"/>
      <c r="C742" s="460"/>
      <c r="D742" s="460"/>
      <c r="E742" s="460"/>
      <c r="F742" s="460"/>
    </row>
    <row r="743" spans="1:6" x14ac:dyDescent="0.25">
      <c r="A743" s="460"/>
      <c r="B743" s="460"/>
      <c r="C743" s="460"/>
      <c r="D743" s="460"/>
      <c r="E743" s="460"/>
      <c r="F743" s="460"/>
    </row>
    <row r="744" spans="1:6" x14ac:dyDescent="0.25">
      <c r="A744" s="460"/>
      <c r="B744" s="460"/>
      <c r="C744" s="460"/>
      <c r="D744" s="460"/>
      <c r="E744" s="460"/>
      <c r="F744" s="460"/>
    </row>
    <row r="745" spans="1:6" x14ac:dyDescent="0.25">
      <c r="A745" s="460"/>
      <c r="B745" s="460"/>
      <c r="C745" s="460"/>
      <c r="D745" s="460"/>
      <c r="E745" s="460"/>
      <c r="F745" s="460"/>
    </row>
    <row r="746" spans="1:6" x14ac:dyDescent="0.25">
      <c r="A746" s="460"/>
      <c r="B746" s="460"/>
      <c r="C746" s="460"/>
      <c r="D746" s="460"/>
      <c r="E746" s="460"/>
      <c r="F746" s="460"/>
    </row>
    <row r="747" spans="1:6" x14ac:dyDescent="0.25">
      <c r="A747" s="460"/>
      <c r="B747" s="460"/>
      <c r="C747" s="460"/>
      <c r="D747" s="460"/>
      <c r="E747" s="460"/>
      <c r="F747" s="460"/>
    </row>
    <row r="748" spans="1:6" x14ac:dyDescent="0.25">
      <c r="A748" s="460"/>
      <c r="B748" s="460"/>
      <c r="C748" s="460"/>
      <c r="D748" s="460"/>
      <c r="E748" s="460"/>
      <c r="F748" s="460"/>
    </row>
    <row r="749" spans="1:6" x14ac:dyDescent="0.25">
      <c r="A749" s="460"/>
      <c r="B749" s="460"/>
      <c r="C749" s="460"/>
      <c r="D749" s="460"/>
      <c r="E749" s="460"/>
      <c r="F749" s="460"/>
    </row>
    <row r="750" spans="1:6" x14ac:dyDescent="0.25">
      <c r="A750" s="460"/>
      <c r="B750" s="460"/>
      <c r="C750" s="460"/>
      <c r="D750" s="460"/>
      <c r="E750" s="460"/>
      <c r="F750" s="460"/>
    </row>
    <row r="751" spans="1:6" x14ac:dyDescent="0.25">
      <c r="A751" s="460"/>
      <c r="B751" s="460"/>
      <c r="C751" s="460"/>
      <c r="D751" s="460"/>
      <c r="E751" s="460"/>
      <c r="F751" s="460"/>
    </row>
    <row r="752" spans="1:6" x14ac:dyDescent="0.25">
      <c r="A752" s="460"/>
      <c r="B752" s="460"/>
      <c r="C752" s="460"/>
      <c r="D752" s="460"/>
      <c r="E752" s="460"/>
      <c r="F752" s="460"/>
    </row>
    <row r="753" spans="1:6" x14ac:dyDescent="0.25">
      <c r="A753" s="460"/>
      <c r="B753" s="460"/>
      <c r="C753" s="460"/>
      <c r="D753" s="460"/>
      <c r="E753" s="460"/>
      <c r="F753" s="460"/>
    </row>
    <row r="754" spans="1:6" x14ac:dyDescent="0.25">
      <c r="A754" s="460"/>
      <c r="B754" s="460"/>
      <c r="C754" s="460"/>
      <c r="D754" s="460"/>
      <c r="E754" s="460"/>
      <c r="F754" s="460"/>
    </row>
    <row r="755" spans="1:6" x14ac:dyDescent="0.25">
      <c r="A755" s="460"/>
      <c r="B755" s="460"/>
      <c r="C755" s="460"/>
      <c r="D755" s="460"/>
      <c r="E755" s="460"/>
      <c r="F755" s="460"/>
    </row>
    <row r="756" spans="1:6" x14ac:dyDescent="0.25">
      <c r="A756" s="460"/>
      <c r="B756" s="460"/>
      <c r="C756" s="460"/>
      <c r="D756" s="460"/>
      <c r="E756" s="460"/>
      <c r="F756" s="460"/>
    </row>
    <row r="757" spans="1:6" x14ac:dyDescent="0.25">
      <c r="A757" s="460"/>
      <c r="B757" s="460"/>
      <c r="C757" s="460"/>
      <c r="D757" s="460"/>
      <c r="E757" s="460"/>
      <c r="F757" s="460"/>
    </row>
    <row r="758" spans="1:6" x14ac:dyDescent="0.25">
      <c r="A758" s="460"/>
      <c r="B758" s="460"/>
      <c r="C758" s="460"/>
      <c r="D758" s="460"/>
      <c r="E758" s="460"/>
      <c r="F758" s="460"/>
    </row>
    <row r="759" spans="1:6" x14ac:dyDescent="0.25">
      <c r="A759" s="460"/>
      <c r="B759" s="460"/>
      <c r="C759" s="460"/>
      <c r="D759" s="460"/>
      <c r="E759" s="460"/>
      <c r="F759" s="460"/>
    </row>
    <row r="760" spans="1:6" x14ac:dyDescent="0.25">
      <c r="A760" s="460"/>
      <c r="B760" s="460"/>
      <c r="C760" s="460"/>
      <c r="D760" s="460"/>
      <c r="E760" s="460"/>
      <c r="F760" s="460"/>
    </row>
    <row r="761" spans="1:6" x14ac:dyDescent="0.25">
      <c r="A761" s="460"/>
      <c r="B761" s="460"/>
      <c r="C761" s="460"/>
      <c r="D761" s="460"/>
      <c r="E761" s="460"/>
      <c r="F761" s="460"/>
    </row>
    <row r="762" spans="1:6" x14ac:dyDescent="0.25">
      <c r="A762" s="460"/>
      <c r="B762" s="460"/>
      <c r="C762" s="460"/>
      <c r="D762" s="460"/>
      <c r="E762" s="460"/>
      <c r="F762" s="460"/>
    </row>
    <row r="763" spans="1:6" x14ac:dyDescent="0.25">
      <c r="A763" s="460"/>
      <c r="B763" s="460"/>
      <c r="C763" s="460"/>
      <c r="D763" s="460"/>
      <c r="E763" s="460"/>
      <c r="F763" s="460"/>
    </row>
    <row r="764" spans="1:6" x14ac:dyDescent="0.25">
      <c r="A764" s="460"/>
      <c r="B764" s="460"/>
      <c r="C764" s="460"/>
      <c r="D764" s="460"/>
      <c r="E764" s="460"/>
      <c r="F764" s="460"/>
    </row>
    <row r="765" spans="1:6" x14ac:dyDescent="0.25">
      <c r="A765" s="460"/>
      <c r="B765" s="460"/>
      <c r="C765" s="460"/>
      <c r="D765" s="460"/>
      <c r="E765" s="460"/>
      <c r="F765" s="460"/>
    </row>
    <row r="766" spans="1:6" x14ac:dyDescent="0.25">
      <c r="A766" s="460"/>
      <c r="B766" s="460"/>
      <c r="C766" s="460"/>
      <c r="D766" s="460"/>
      <c r="E766" s="460"/>
      <c r="F766" s="460"/>
    </row>
    <row r="767" spans="1:6" x14ac:dyDescent="0.25">
      <c r="A767" s="460"/>
      <c r="B767" s="460"/>
      <c r="C767" s="460"/>
      <c r="D767" s="460"/>
      <c r="E767" s="460"/>
      <c r="F767" s="460"/>
    </row>
    <row r="768" spans="1:6" x14ac:dyDescent="0.25">
      <c r="A768" s="460"/>
      <c r="B768" s="460"/>
      <c r="C768" s="460"/>
      <c r="D768" s="460"/>
      <c r="E768" s="460"/>
      <c r="F768" s="460"/>
    </row>
    <row r="769" spans="1:6" x14ac:dyDescent="0.25">
      <c r="A769" s="460"/>
      <c r="B769" s="460"/>
      <c r="C769" s="460"/>
      <c r="D769" s="460"/>
      <c r="E769" s="460"/>
      <c r="F769" s="460"/>
    </row>
    <row r="770" spans="1:6" x14ac:dyDescent="0.25">
      <c r="A770" s="460"/>
      <c r="B770" s="460"/>
      <c r="C770" s="460"/>
      <c r="D770" s="460"/>
      <c r="E770" s="460"/>
      <c r="F770" s="460"/>
    </row>
    <row r="771" spans="1:6" x14ac:dyDescent="0.25">
      <c r="A771" s="460"/>
      <c r="B771" s="460"/>
      <c r="C771" s="460"/>
      <c r="D771" s="460"/>
      <c r="E771" s="460"/>
      <c r="F771" s="460"/>
    </row>
    <row r="772" spans="1:6" x14ac:dyDescent="0.25">
      <c r="A772" s="460"/>
      <c r="B772" s="460"/>
      <c r="C772" s="460"/>
      <c r="D772" s="460"/>
      <c r="E772" s="460"/>
      <c r="F772" s="460"/>
    </row>
    <row r="773" spans="1:6" x14ac:dyDescent="0.25">
      <c r="A773" s="460"/>
      <c r="B773" s="460"/>
      <c r="C773" s="460"/>
      <c r="D773" s="460"/>
      <c r="E773" s="460"/>
      <c r="F773" s="460"/>
    </row>
    <row r="774" spans="1:6" x14ac:dyDescent="0.25">
      <c r="A774" s="460"/>
      <c r="B774" s="460"/>
      <c r="C774" s="460"/>
      <c r="D774" s="460"/>
      <c r="E774" s="460"/>
      <c r="F774" s="460"/>
    </row>
    <row r="775" spans="1:6" x14ac:dyDescent="0.25">
      <c r="A775" s="460"/>
      <c r="B775" s="460"/>
      <c r="C775" s="460"/>
      <c r="D775" s="460"/>
      <c r="E775" s="460"/>
      <c r="F775" s="460"/>
    </row>
    <row r="776" spans="1:6" x14ac:dyDescent="0.25">
      <c r="A776" s="460"/>
      <c r="B776" s="460"/>
      <c r="C776" s="460"/>
      <c r="D776" s="460"/>
      <c r="E776" s="460"/>
      <c r="F776" s="460"/>
    </row>
    <row r="777" spans="1:6" x14ac:dyDescent="0.25">
      <c r="A777" s="460"/>
      <c r="B777" s="460"/>
      <c r="C777" s="460"/>
      <c r="D777" s="460"/>
      <c r="E777" s="460"/>
      <c r="F777" s="460"/>
    </row>
    <row r="778" spans="1:6" x14ac:dyDescent="0.25">
      <c r="A778" s="460"/>
      <c r="B778" s="460"/>
      <c r="C778" s="460"/>
      <c r="D778" s="460"/>
      <c r="E778" s="460"/>
      <c r="F778" s="460"/>
    </row>
    <row r="779" spans="1:6" x14ac:dyDescent="0.25">
      <c r="A779" s="460"/>
      <c r="B779" s="460"/>
      <c r="C779" s="460"/>
      <c r="D779" s="460"/>
      <c r="E779" s="460"/>
      <c r="F779" s="460"/>
    </row>
    <row r="780" spans="1:6" x14ac:dyDescent="0.25">
      <c r="A780" s="460"/>
      <c r="B780" s="460"/>
      <c r="C780" s="460"/>
      <c r="D780" s="460"/>
      <c r="E780" s="460"/>
      <c r="F780" s="460"/>
    </row>
    <row r="781" spans="1:6" x14ac:dyDescent="0.25">
      <c r="A781" s="460"/>
      <c r="B781" s="460"/>
      <c r="C781" s="460"/>
      <c r="D781" s="460"/>
      <c r="E781" s="460"/>
      <c r="F781" s="460"/>
    </row>
    <row r="782" spans="1:6" x14ac:dyDescent="0.25">
      <c r="A782" s="460"/>
      <c r="B782" s="460"/>
      <c r="C782" s="460"/>
      <c r="D782" s="460"/>
      <c r="E782" s="460"/>
      <c r="F782" s="460"/>
    </row>
    <row r="783" spans="1:6" x14ac:dyDescent="0.25">
      <c r="A783" s="460"/>
      <c r="B783" s="460"/>
      <c r="C783" s="460"/>
      <c r="D783" s="460"/>
      <c r="E783" s="460"/>
      <c r="F783" s="460"/>
    </row>
    <row r="784" spans="1:6" x14ac:dyDescent="0.25">
      <c r="A784" s="460"/>
      <c r="B784" s="460"/>
      <c r="C784" s="460"/>
      <c r="D784" s="460"/>
      <c r="E784" s="460"/>
      <c r="F784" s="460"/>
    </row>
    <row r="785" spans="1:6" x14ac:dyDescent="0.25">
      <c r="A785" s="460"/>
      <c r="B785" s="460"/>
      <c r="C785" s="460"/>
      <c r="D785" s="460"/>
      <c r="E785" s="460"/>
      <c r="F785" s="460"/>
    </row>
    <row r="786" spans="1:6" x14ac:dyDescent="0.25">
      <c r="A786" s="460"/>
      <c r="B786" s="460"/>
      <c r="C786" s="460"/>
      <c r="D786" s="460"/>
      <c r="E786" s="460"/>
      <c r="F786" s="460"/>
    </row>
    <row r="787" spans="1:6" x14ac:dyDescent="0.25">
      <c r="A787" s="460"/>
      <c r="B787" s="460"/>
      <c r="C787" s="460"/>
      <c r="D787" s="460"/>
      <c r="E787" s="460"/>
      <c r="F787" s="460"/>
    </row>
    <row r="788" spans="1:6" x14ac:dyDescent="0.25">
      <c r="A788" s="460"/>
      <c r="B788" s="460"/>
      <c r="C788" s="460"/>
      <c r="D788" s="460"/>
      <c r="E788" s="460"/>
      <c r="F788" s="460"/>
    </row>
    <row r="789" spans="1:6" x14ac:dyDescent="0.25">
      <c r="A789" s="460"/>
      <c r="B789" s="460"/>
      <c r="C789" s="460"/>
      <c r="D789" s="460"/>
      <c r="E789" s="460"/>
      <c r="F789" s="460"/>
    </row>
    <row r="790" spans="1:6" x14ac:dyDescent="0.25">
      <c r="A790" s="460"/>
      <c r="B790" s="460"/>
      <c r="C790" s="460"/>
      <c r="D790" s="460"/>
      <c r="E790" s="460"/>
      <c r="F790" s="460"/>
    </row>
    <row r="791" spans="1:6" x14ac:dyDescent="0.25">
      <c r="A791" s="460"/>
      <c r="B791" s="460"/>
      <c r="C791" s="460"/>
      <c r="D791" s="460"/>
      <c r="E791" s="460"/>
      <c r="F791" s="460"/>
    </row>
    <row r="792" spans="1:6" x14ac:dyDescent="0.25">
      <c r="A792" s="460"/>
      <c r="B792" s="460"/>
      <c r="C792" s="460"/>
      <c r="D792" s="460"/>
      <c r="E792" s="460"/>
      <c r="F792" s="460"/>
    </row>
    <row r="793" spans="1:6" x14ac:dyDescent="0.25">
      <c r="A793" s="460"/>
      <c r="B793" s="460"/>
      <c r="C793" s="460"/>
      <c r="D793" s="460"/>
      <c r="E793" s="460"/>
      <c r="F793" s="460"/>
    </row>
    <row r="794" spans="1:6" x14ac:dyDescent="0.25">
      <c r="A794" s="460"/>
      <c r="B794" s="460"/>
      <c r="C794" s="460"/>
      <c r="D794" s="460"/>
      <c r="E794" s="460"/>
      <c r="F794" s="460"/>
    </row>
    <row r="795" spans="1:6" x14ac:dyDescent="0.25">
      <c r="A795" s="460"/>
      <c r="B795" s="460"/>
      <c r="C795" s="460"/>
      <c r="D795" s="460"/>
      <c r="E795" s="460"/>
      <c r="F795" s="460"/>
    </row>
    <row r="796" spans="1:6" x14ac:dyDescent="0.25">
      <c r="A796" s="460"/>
      <c r="B796" s="460"/>
      <c r="C796" s="460"/>
      <c r="D796" s="460"/>
      <c r="E796" s="460"/>
      <c r="F796" s="460"/>
    </row>
    <row r="797" spans="1:6" x14ac:dyDescent="0.25">
      <c r="A797" s="460"/>
      <c r="B797" s="460"/>
      <c r="C797" s="460"/>
      <c r="D797" s="460"/>
      <c r="E797" s="460"/>
      <c r="F797" s="460"/>
    </row>
    <row r="798" spans="1:6" x14ac:dyDescent="0.25">
      <c r="A798" s="460"/>
      <c r="B798" s="460"/>
      <c r="C798" s="460"/>
      <c r="D798" s="460"/>
      <c r="E798" s="460"/>
      <c r="F798" s="460"/>
    </row>
    <row r="799" spans="1:6" x14ac:dyDescent="0.25">
      <c r="A799" s="460"/>
      <c r="B799" s="460"/>
      <c r="C799" s="460"/>
      <c r="D799" s="460"/>
      <c r="E799" s="460"/>
      <c r="F799" s="460"/>
    </row>
    <row r="800" spans="1:6" x14ac:dyDescent="0.25">
      <c r="A800" s="460"/>
      <c r="B800" s="460"/>
      <c r="C800" s="460"/>
      <c r="D800" s="460"/>
      <c r="E800" s="460"/>
      <c r="F800" s="460"/>
    </row>
    <row r="801" spans="1:6" x14ac:dyDescent="0.25">
      <c r="A801" s="460"/>
      <c r="B801" s="460"/>
      <c r="C801" s="460"/>
      <c r="D801" s="460"/>
      <c r="E801" s="460"/>
      <c r="F801" s="460"/>
    </row>
    <row r="802" spans="1:6" x14ac:dyDescent="0.25">
      <c r="A802" s="460"/>
      <c r="B802" s="460"/>
      <c r="C802" s="460"/>
      <c r="D802" s="460"/>
      <c r="E802" s="460"/>
      <c r="F802" s="460"/>
    </row>
    <row r="803" spans="1:6" x14ac:dyDescent="0.25">
      <c r="A803" s="460"/>
      <c r="B803" s="460"/>
      <c r="C803" s="460"/>
      <c r="D803" s="460"/>
      <c r="E803" s="460"/>
      <c r="F803" s="460"/>
    </row>
    <row r="804" spans="1:6" x14ac:dyDescent="0.25">
      <c r="A804" s="460"/>
      <c r="B804" s="460"/>
      <c r="C804" s="460"/>
      <c r="D804" s="460"/>
      <c r="E804" s="460"/>
      <c r="F804" s="460"/>
    </row>
    <row r="805" spans="1:6" x14ac:dyDescent="0.25">
      <c r="A805" s="460"/>
      <c r="B805" s="460"/>
      <c r="C805" s="460"/>
      <c r="D805" s="460"/>
      <c r="E805" s="460"/>
      <c r="F805" s="460"/>
    </row>
    <row r="806" spans="1:6" x14ac:dyDescent="0.25">
      <c r="A806" s="460"/>
      <c r="B806" s="460"/>
      <c r="C806" s="460"/>
      <c r="D806" s="460"/>
      <c r="E806" s="460"/>
      <c r="F806" s="460"/>
    </row>
    <row r="807" spans="1:6" x14ac:dyDescent="0.25">
      <c r="A807" s="460"/>
      <c r="B807" s="460"/>
      <c r="C807" s="460"/>
      <c r="D807" s="460"/>
      <c r="E807" s="460"/>
      <c r="F807" s="460"/>
    </row>
    <row r="808" spans="1:6" x14ac:dyDescent="0.25">
      <c r="A808" s="460"/>
      <c r="B808" s="460"/>
      <c r="C808" s="460"/>
      <c r="D808" s="460"/>
      <c r="E808" s="460"/>
      <c r="F808" s="460"/>
    </row>
    <row r="809" spans="1:6" x14ac:dyDescent="0.25">
      <c r="A809" s="460"/>
      <c r="B809" s="460"/>
      <c r="C809" s="460"/>
      <c r="D809" s="460"/>
      <c r="E809" s="460"/>
      <c r="F809" s="460"/>
    </row>
    <row r="810" spans="1:6" x14ac:dyDescent="0.25">
      <c r="A810" s="460"/>
      <c r="B810" s="460"/>
      <c r="C810" s="460"/>
      <c r="D810" s="460"/>
      <c r="E810" s="460"/>
      <c r="F810" s="460"/>
    </row>
    <row r="811" spans="1:6" x14ac:dyDescent="0.25">
      <c r="A811" s="460"/>
      <c r="B811" s="460"/>
      <c r="C811" s="460"/>
      <c r="D811" s="460"/>
      <c r="E811" s="460"/>
      <c r="F811" s="460"/>
    </row>
    <row r="812" spans="1:6" x14ac:dyDescent="0.25">
      <c r="A812" s="460"/>
      <c r="B812" s="460"/>
      <c r="C812" s="460"/>
      <c r="D812" s="460"/>
      <c r="E812" s="460"/>
      <c r="F812" s="460"/>
    </row>
    <row r="813" spans="1:6" x14ac:dyDescent="0.25">
      <c r="A813" s="460"/>
      <c r="B813" s="460"/>
      <c r="C813" s="460"/>
      <c r="D813" s="460"/>
      <c r="E813" s="460"/>
      <c r="F813" s="460"/>
    </row>
    <row r="814" spans="1:6" x14ac:dyDescent="0.25">
      <c r="A814" s="460"/>
      <c r="B814" s="460"/>
      <c r="C814" s="460"/>
      <c r="D814" s="460"/>
      <c r="E814" s="460"/>
      <c r="F814" s="460"/>
    </row>
    <row r="815" spans="1:6" x14ac:dyDescent="0.25">
      <c r="A815" s="460"/>
      <c r="B815" s="460"/>
      <c r="C815" s="460"/>
      <c r="D815" s="460"/>
      <c r="E815" s="460"/>
      <c r="F815" s="460"/>
    </row>
    <row r="816" spans="1:6" x14ac:dyDescent="0.25">
      <c r="A816" s="460"/>
      <c r="B816" s="460"/>
      <c r="C816" s="460"/>
      <c r="D816" s="460"/>
      <c r="E816" s="460"/>
      <c r="F816" s="460"/>
    </row>
    <row r="817" spans="1:6" x14ac:dyDescent="0.25">
      <c r="A817" s="460"/>
      <c r="B817" s="460"/>
      <c r="C817" s="460"/>
      <c r="D817" s="460"/>
      <c r="E817" s="460"/>
      <c r="F817" s="460"/>
    </row>
    <row r="818" spans="1:6" x14ac:dyDescent="0.25">
      <c r="A818" s="460"/>
      <c r="B818" s="460"/>
      <c r="C818" s="460"/>
      <c r="D818" s="460"/>
      <c r="E818" s="460"/>
      <c r="F818" s="460"/>
    </row>
    <row r="819" spans="1:6" x14ac:dyDescent="0.25">
      <c r="A819" s="460"/>
      <c r="B819" s="460"/>
      <c r="C819" s="460"/>
      <c r="D819" s="460"/>
      <c r="E819" s="460"/>
      <c r="F819" s="460"/>
    </row>
    <row r="820" spans="1:6" x14ac:dyDescent="0.25">
      <c r="A820" s="460"/>
      <c r="B820" s="460"/>
      <c r="C820" s="460"/>
      <c r="D820" s="460"/>
      <c r="E820" s="460"/>
      <c r="F820" s="460"/>
    </row>
    <row r="821" spans="1:6" x14ac:dyDescent="0.25">
      <c r="A821" s="460"/>
      <c r="B821" s="460"/>
      <c r="C821" s="460"/>
      <c r="D821" s="460"/>
      <c r="E821" s="460"/>
      <c r="F821" s="460"/>
    </row>
    <row r="822" spans="1:6" x14ac:dyDescent="0.25">
      <c r="A822" s="460"/>
      <c r="B822" s="460"/>
      <c r="C822" s="460"/>
      <c r="D822" s="460"/>
      <c r="E822" s="460"/>
      <c r="F822" s="460"/>
    </row>
    <row r="823" spans="1:6" x14ac:dyDescent="0.25">
      <c r="A823" s="460"/>
      <c r="B823" s="460"/>
      <c r="C823" s="460"/>
      <c r="D823" s="460"/>
      <c r="E823" s="460"/>
      <c r="F823" s="460"/>
    </row>
    <row r="824" spans="1:6" x14ac:dyDescent="0.25">
      <c r="A824" s="460"/>
      <c r="B824" s="460"/>
      <c r="C824" s="460"/>
      <c r="D824" s="460"/>
      <c r="E824" s="460"/>
      <c r="F824" s="460"/>
    </row>
    <row r="825" spans="1:6" x14ac:dyDescent="0.25">
      <c r="A825" s="460"/>
      <c r="B825" s="460"/>
      <c r="C825" s="460"/>
      <c r="D825" s="460"/>
      <c r="E825" s="460"/>
      <c r="F825" s="460"/>
    </row>
    <row r="826" spans="1:6" x14ac:dyDescent="0.25">
      <c r="A826" s="460"/>
      <c r="B826" s="460"/>
      <c r="C826" s="460"/>
      <c r="D826" s="460"/>
      <c r="E826" s="460"/>
      <c r="F826" s="460"/>
    </row>
    <row r="827" spans="1:6" x14ac:dyDescent="0.25">
      <c r="A827" s="460"/>
      <c r="B827" s="460"/>
      <c r="C827" s="460"/>
      <c r="D827" s="460"/>
      <c r="E827" s="460"/>
      <c r="F827" s="460"/>
    </row>
    <row r="828" spans="1:6" x14ac:dyDescent="0.25">
      <c r="A828" s="460"/>
      <c r="B828" s="460"/>
      <c r="C828" s="460"/>
      <c r="D828" s="460"/>
      <c r="E828" s="460"/>
      <c r="F828" s="460"/>
    </row>
    <row r="829" spans="1:6" x14ac:dyDescent="0.25">
      <c r="A829" s="460"/>
      <c r="B829" s="460"/>
      <c r="C829" s="460"/>
      <c r="D829" s="460"/>
      <c r="E829" s="460"/>
      <c r="F829" s="460"/>
    </row>
    <row r="830" spans="1:6" x14ac:dyDescent="0.25">
      <c r="A830" s="460"/>
      <c r="B830" s="460"/>
      <c r="C830" s="460"/>
      <c r="D830" s="460"/>
      <c r="E830" s="460"/>
      <c r="F830" s="460"/>
    </row>
    <row r="831" spans="1:6" x14ac:dyDescent="0.25">
      <c r="A831" s="460"/>
      <c r="B831" s="460"/>
      <c r="C831" s="460"/>
      <c r="D831" s="460"/>
      <c r="E831" s="460"/>
      <c r="F831" s="460"/>
    </row>
    <row r="832" spans="1:6" x14ac:dyDescent="0.25">
      <c r="A832" s="460"/>
      <c r="B832" s="460"/>
      <c r="C832" s="460"/>
      <c r="D832" s="460"/>
      <c r="E832" s="460"/>
      <c r="F832" s="460"/>
    </row>
    <row r="833" spans="1:6" x14ac:dyDescent="0.25">
      <c r="A833" s="460"/>
      <c r="B833" s="460"/>
      <c r="C833" s="460"/>
      <c r="D833" s="460"/>
      <c r="E833" s="460"/>
      <c r="F833" s="460"/>
    </row>
    <row r="834" spans="1:6" x14ac:dyDescent="0.25">
      <c r="A834" s="460"/>
      <c r="B834" s="460"/>
      <c r="C834" s="460"/>
      <c r="D834" s="460"/>
      <c r="E834" s="460"/>
      <c r="F834" s="460"/>
    </row>
    <row r="835" spans="1:6" x14ac:dyDescent="0.25">
      <c r="A835" s="460"/>
      <c r="B835" s="460"/>
      <c r="C835" s="460"/>
      <c r="D835" s="460"/>
      <c r="E835" s="460"/>
      <c r="F835" s="460"/>
    </row>
    <row r="836" spans="1:6" x14ac:dyDescent="0.25">
      <c r="A836" s="460"/>
      <c r="B836" s="460"/>
      <c r="C836" s="460"/>
      <c r="D836" s="460"/>
      <c r="E836" s="460"/>
      <c r="F836" s="460"/>
    </row>
    <row r="837" spans="1:6" x14ac:dyDescent="0.25">
      <c r="A837" s="460"/>
      <c r="B837" s="460"/>
      <c r="C837" s="460"/>
      <c r="D837" s="460"/>
      <c r="E837" s="460"/>
      <c r="F837" s="460"/>
    </row>
    <row r="838" spans="1:6" x14ac:dyDescent="0.25">
      <c r="A838" s="460"/>
      <c r="B838" s="460"/>
      <c r="C838" s="460"/>
      <c r="D838" s="460"/>
      <c r="E838" s="460"/>
      <c r="F838" s="460"/>
    </row>
    <row r="839" spans="1:6" x14ac:dyDescent="0.25">
      <c r="A839" s="460"/>
      <c r="B839" s="460"/>
      <c r="C839" s="460"/>
      <c r="D839" s="460"/>
      <c r="E839" s="460"/>
      <c r="F839" s="460"/>
    </row>
    <row r="840" spans="1:6" x14ac:dyDescent="0.25">
      <c r="A840" s="460"/>
      <c r="B840" s="460"/>
      <c r="C840" s="460"/>
      <c r="D840" s="460"/>
      <c r="E840" s="460"/>
      <c r="F840" s="460"/>
    </row>
    <row r="841" spans="1:6" x14ac:dyDescent="0.25">
      <c r="A841" s="460"/>
      <c r="B841" s="460"/>
      <c r="C841" s="460"/>
      <c r="D841" s="460"/>
      <c r="E841" s="460"/>
      <c r="F841" s="460"/>
    </row>
    <row r="842" spans="1:6" x14ac:dyDescent="0.25">
      <c r="A842" s="460"/>
      <c r="B842" s="460"/>
      <c r="C842" s="460"/>
      <c r="D842" s="460"/>
      <c r="E842" s="460"/>
      <c r="F842" s="460"/>
    </row>
    <row r="843" spans="1:6" x14ac:dyDescent="0.25">
      <c r="A843" s="460"/>
      <c r="B843" s="460"/>
      <c r="C843" s="460"/>
      <c r="D843" s="460"/>
      <c r="E843" s="460"/>
      <c r="F843" s="460"/>
    </row>
    <row r="844" spans="1:6" x14ac:dyDescent="0.25">
      <c r="A844" s="460"/>
      <c r="B844" s="460"/>
      <c r="C844" s="460"/>
      <c r="D844" s="460"/>
      <c r="E844" s="460"/>
      <c r="F844" s="460"/>
    </row>
    <row r="845" spans="1:6" x14ac:dyDescent="0.25">
      <c r="A845" s="460"/>
      <c r="B845" s="460"/>
      <c r="C845" s="460"/>
      <c r="D845" s="460"/>
      <c r="E845" s="460"/>
      <c r="F845" s="460"/>
    </row>
    <row r="846" spans="1:6" x14ac:dyDescent="0.25">
      <c r="A846" s="460"/>
      <c r="B846" s="460"/>
      <c r="C846" s="460"/>
      <c r="D846" s="460"/>
      <c r="E846" s="460"/>
      <c r="F846" s="460"/>
    </row>
    <row r="847" spans="1:6" x14ac:dyDescent="0.25">
      <c r="A847" s="460"/>
      <c r="B847" s="460"/>
      <c r="C847" s="460"/>
      <c r="D847" s="460"/>
      <c r="E847" s="460"/>
      <c r="F847" s="460"/>
    </row>
    <row r="848" spans="1:6" x14ac:dyDescent="0.25">
      <c r="A848" s="460"/>
      <c r="B848" s="460"/>
      <c r="C848" s="460"/>
      <c r="D848" s="460"/>
      <c r="E848" s="460"/>
      <c r="F848" s="460"/>
    </row>
    <row r="849" spans="1:6" x14ac:dyDescent="0.25">
      <c r="A849" s="460"/>
      <c r="B849" s="460"/>
      <c r="C849" s="460"/>
      <c r="D849" s="460"/>
      <c r="E849" s="460"/>
      <c r="F849" s="460"/>
    </row>
    <row r="850" spans="1:6" x14ac:dyDescent="0.25">
      <c r="A850" s="460"/>
      <c r="B850" s="460"/>
      <c r="C850" s="460"/>
      <c r="D850" s="460"/>
      <c r="E850" s="460"/>
      <c r="F850" s="460"/>
    </row>
    <row r="851" spans="1:6" x14ac:dyDescent="0.25">
      <c r="A851" s="460"/>
      <c r="B851" s="460"/>
      <c r="C851" s="460"/>
      <c r="D851" s="460"/>
      <c r="E851" s="460"/>
      <c r="F851" s="460"/>
    </row>
    <row r="852" spans="1:6" x14ac:dyDescent="0.25">
      <c r="A852" s="460"/>
      <c r="B852" s="460"/>
      <c r="C852" s="460"/>
      <c r="D852" s="460"/>
      <c r="E852" s="460"/>
      <c r="F852" s="460"/>
    </row>
    <row r="853" spans="1:6" x14ac:dyDescent="0.25">
      <c r="A853" s="460"/>
      <c r="B853" s="460"/>
      <c r="C853" s="460"/>
      <c r="D853" s="460"/>
      <c r="E853" s="460"/>
      <c r="F853" s="460"/>
    </row>
    <row r="854" spans="1:6" x14ac:dyDescent="0.25">
      <c r="A854" s="460"/>
      <c r="B854" s="460"/>
      <c r="C854" s="460"/>
      <c r="D854" s="460"/>
      <c r="E854" s="460"/>
      <c r="F854" s="460"/>
    </row>
    <row r="855" spans="1:6" x14ac:dyDescent="0.25">
      <c r="A855" s="460"/>
      <c r="B855" s="460"/>
      <c r="C855" s="460"/>
      <c r="D855" s="460"/>
      <c r="E855" s="460"/>
      <c r="F855" s="460"/>
    </row>
    <row r="856" spans="1:6" x14ac:dyDescent="0.25">
      <c r="A856" s="460"/>
      <c r="B856" s="460"/>
      <c r="C856" s="460"/>
      <c r="D856" s="460"/>
      <c r="E856" s="460"/>
      <c r="F856" s="460"/>
    </row>
    <row r="857" spans="1:6" x14ac:dyDescent="0.25">
      <c r="A857" s="460"/>
      <c r="B857" s="460"/>
      <c r="C857" s="460"/>
      <c r="D857" s="460"/>
      <c r="E857" s="460"/>
      <c r="F857" s="460"/>
    </row>
    <row r="858" spans="1:6" x14ac:dyDescent="0.25">
      <c r="A858" s="460"/>
      <c r="B858" s="460"/>
      <c r="C858" s="460"/>
      <c r="D858" s="460"/>
      <c r="E858" s="460"/>
      <c r="F858" s="460"/>
    </row>
    <row r="859" spans="1:6" x14ac:dyDescent="0.25">
      <c r="A859" s="460"/>
      <c r="B859" s="460"/>
      <c r="C859" s="460"/>
      <c r="D859" s="460"/>
      <c r="E859" s="460"/>
      <c r="F859" s="460"/>
    </row>
    <row r="860" spans="1:6" x14ac:dyDescent="0.25">
      <c r="A860" s="460"/>
      <c r="B860" s="460"/>
      <c r="C860" s="460"/>
      <c r="D860" s="460"/>
      <c r="E860" s="460"/>
      <c r="F860" s="460"/>
    </row>
    <row r="861" spans="1:6" x14ac:dyDescent="0.25">
      <c r="A861" s="460"/>
      <c r="B861" s="460"/>
      <c r="C861" s="460"/>
      <c r="D861" s="460"/>
      <c r="E861" s="460"/>
      <c r="F861" s="460"/>
    </row>
    <row r="862" spans="1:6" x14ac:dyDescent="0.25">
      <c r="A862" s="460"/>
      <c r="B862" s="460"/>
      <c r="C862" s="460"/>
      <c r="D862" s="460"/>
      <c r="E862" s="460"/>
      <c r="F862" s="460"/>
    </row>
    <row r="863" spans="1:6" x14ac:dyDescent="0.25">
      <c r="A863" s="460"/>
      <c r="B863" s="460"/>
      <c r="C863" s="460"/>
      <c r="D863" s="460"/>
      <c r="E863" s="460"/>
      <c r="F863" s="460"/>
    </row>
    <row r="864" spans="1:6" x14ac:dyDescent="0.25">
      <c r="A864" s="460"/>
      <c r="B864" s="460"/>
      <c r="C864" s="460"/>
      <c r="D864" s="460"/>
      <c r="E864" s="460"/>
      <c r="F864" s="460"/>
    </row>
    <row r="865" spans="1:6" x14ac:dyDescent="0.25">
      <c r="A865" s="460"/>
      <c r="B865" s="460"/>
      <c r="C865" s="460"/>
      <c r="D865" s="460"/>
      <c r="E865" s="460"/>
      <c r="F865" s="460"/>
    </row>
    <row r="866" spans="1:6" x14ac:dyDescent="0.25">
      <c r="A866" s="460"/>
      <c r="B866" s="460"/>
      <c r="C866" s="460"/>
      <c r="D866" s="460"/>
      <c r="E866" s="460"/>
      <c r="F866" s="460"/>
    </row>
    <row r="867" spans="1:6" x14ac:dyDescent="0.25">
      <c r="A867" s="460"/>
      <c r="B867" s="460"/>
      <c r="C867" s="460"/>
      <c r="D867" s="460"/>
      <c r="E867" s="460"/>
      <c r="F867" s="460"/>
    </row>
    <row r="868" spans="1:6" x14ac:dyDescent="0.25">
      <c r="A868" s="460"/>
      <c r="B868" s="460"/>
      <c r="C868" s="460"/>
      <c r="D868" s="460"/>
      <c r="E868" s="460"/>
      <c r="F868" s="460"/>
    </row>
    <row r="869" spans="1:6" x14ac:dyDescent="0.25">
      <c r="A869" s="460"/>
      <c r="B869" s="460"/>
      <c r="C869" s="460"/>
      <c r="D869" s="460"/>
      <c r="E869" s="460"/>
      <c r="F869" s="460"/>
    </row>
    <row r="870" spans="1:6" x14ac:dyDescent="0.25">
      <c r="A870" s="460"/>
      <c r="B870" s="460"/>
      <c r="C870" s="460"/>
      <c r="D870" s="460"/>
      <c r="E870" s="460"/>
      <c r="F870" s="460"/>
    </row>
    <row r="871" spans="1:6" x14ac:dyDescent="0.25">
      <c r="A871" s="460"/>
      <c r="B871" s="460"/>
      <c r="C871" s="460"/>
      <c r="D871" s="460"/>
      <c r="E871" s="460"/>
      <c r="F871" s="460"/>
    </row>
    <row r="872" spans="1:6" x14ac:dyDescent="0.25">
      <c r="A872" s="460"/>
      <c r="B872" s="460"/>
      <c r="C872" s="460"/>
      <c r="D872" s="460"/>
      <c r="E872" s="460"/>
      <c r="F872" s="460"/>
    </row>
    <row r="873" spans="1:6" x14ac:dyDescent="0.25">
      <c r="A873" s="460"/>
      <c r="B873" s="460"/>
      <c r="C873" s="460"/>
      <c r="D873" s="460"/>
      <c r="E873" s="460"/>
      <c r="F873" s="460"/>
    </row>
    <row r="874" spans="1:6" x14ac:dyDescent="0.25">
      <c r="A874" s="460"/>
      <c r="B874" s="460"/>
      <c r="C874" s="460"/>
      <c r="D874" s="460"/>
      <c r="E874" s="460"/>
      <c r="F874" s="460"/>
    </row>
    <row r="875" spans="1:6" x14ac:dyDescent="0.25">
      <c r="A875" s="460"/>
      <c r="B875" s="460"/>
      <c r="C875" s="460"/>
      <c r="D875" s="460"/>
      <c r="E875" s="460"/>
      <c r="F875" s="460"/>
    </row>
    <row r="876" spans="1:6" x14ac:dyDescent="0.25">
      <c r="A876" s="460"/>
      <c r="B876" s="460"/>
      <c r="C876" s="460"/>
      <c r="D876" s="460"/>
      <c r="E876" s="460"/>
      <c r="F876" s="460"/>
    </row>
    <row r="877" spans="1:6" x14ac:dyDescent="0.25">
      <c r="A877" s="460"/>
      <c r="B877" s="460"/>
      <c r="C877" s="460"/>
      <c r="D877" s="460"/>
      <c r="E877" s="460"/>
      <c r="F877" s="460"/>
    </row>
    <row r="878" spans="1:6" x14ac:dyDescent="0.25">
      <c r="A878" s="460"/>
      <c r="B878" s="460"/>
      <c r="C878" s="460"/>
      <c r="D878" s="460"/>
      <c r="E878" s="460"/>
      <c r="F878" s="460"/>
    </row>
    <row r="879" spans="1:6" x14ac:dyDescent="0.25">
      <c r="A879" s="460"/>
      <c r="B879" s="460"/>
      <c r="C879" s="460"/>
      <c r="D879" s="460"/>
      <c r="E879" s="460"/>
      <c r="F879" s="460"/>
    </row>
    <row r="880" spans="1:6" x14ac:dyDescent="0.25">
      <c r="A880" s="460"/>
      <c r="B880" s="460"/>
      <c r="C880" s="460"/>
      <c r="D880" s="460"/>
      <c r="E880" s="460"/>
      <c r="F880" s="460"/>
    </row>
    <row r="881" spans="1:6" x14ac:dyDescent="0.25">
      <c r="A881" s="460"/>
      <c r="B881" s="460"/>
      <c r="C881" s="460"/>
      <c r="D881" s="460"/>
      <c r="E881" s="460"/>
      <c r="F881" s="460"/>
    </row>
    <row r="882" spans="1:6" x14ac:dyDescent="0.25">
      <c r="A882" s="460"/>
      <c r="B882" s="460"/>
      <c r="C882" s="460"/>
      <c r="D882" s="460"/>
      <c r="E882" s="460"/>
      <c r="F882" s="460"/>
    </row>
    <row r="883" spans="1:6" x14ac:dyDescent="0.25">
      <c r="A883" s="460"/>
      <c r="B883" s="460"/>
      <c r="C883" s="460"/>
      <c r="D883" s="460"/>
      <c r="E883" s="460"/>
      <c r="F883" s="460"/>
    </row>
    <row r="884" spans="1:6" x14ac:dyDescent="0.25">
      <c r="A884" s="460"/>
      <c r="B884" s="460"/>
      <c r="C884" s="460"/>
      <c r="D884" s="460"/>
      <c r="E884" s="460"/>
      <c r="F884" s="460"/>
    </row>
    <row r="885" spans="1:6" x14ac:dyDescent="0.25">
      <c r="A885" s="460"/>
      <c r="B885" s="460"/>
      <c r="C885" s="460"/>
      <c r="D885" s="460"/>
      <c r="E885" s="460"/>
      <c r="F885" s="460"/>
    </row>
    <row r="886" spans="1:6" x14ac:dyDescent="0.25">
      <c r="A886" s="460"/>
      <c r="B886" s="460"/>
      <c r="C886" s="460"/>
      <c r="D886" s="460"/>
      <c r="E886" s="460"/>
      <c r="F886" s="460"/>
    </row>
    <row r="887" spans="1:6" x14ac:dyDescent="0.25">
      <c r="A887" s="460"/>
      <c r="B887" s="460"/>
      <c r="C887" s="460"/>
      <c r="D887" s="460"/>
      <c r="E887" s="460"/>
      <c r="F887" s="460"/>
    </row>
    <row r="888" spans="1:6" x14ac:dyDescent="0.25">
      <c r="A888" s="460"/>
      <c r="B888" s="460"/>
      <c r="C888" s="460"/>
      <c r="D888" s="460"/>
      <c r="E888" s="460"/>
      <c r="F888" s="460"/>
    </row>
    <row r="889" spans="1:6" x14ac:dyDescent="0.25">
      <c r="A889" s="460"/>
      <c r="B889" s="460"/>
      <c r="C889" s="460"/>
      <c r="D889" s="460"/>
      <c r="E889" s="460"/>
      <c r="F889" s="460"/>
    </row>
    <row r="890" spans="1:6" x14ac:dyDescent="0.25">
      <c r="A890" s="460"/>
      <c r="B890" s="460"/>
      <c r="C890" s="460"/>
      <c r="D890" s="460"/>
      <c r="E890" s="460"/>
      <c r="F890" s="460"/>
    </row>
    <row r="891" spans="1:6" x14ac:dyDescent="0.25">
      <c r="A891" s="460"/>
      <c r="B891" s="460"/>
      <c r="C891" s="460"/>
      <c r="D891" s="460"/>
      <c r="E891" s="460"/>
      <c r="F891" s="460"/>
    </row>
    <row r="892" spans="1:6" x14ac:dyDescent="0.25">
      <c r="A892" s="460"/>
      <c r="B892" s="460"/>
      <c r="C892" s="460"/>
      <c r="D892" s="460"/>
      <c r="E892" s="460"/>
      <c r="F892" s="460"/>
    </row>
    <row r="893" spans="1:6" x14ac:dyDescent="0.25">
      <c r="A893" s="460"/>
      <c r="B893" s="460"/>
      <c r="C893" s="460"/>
      <c r="D893" s="460"/>
      <c r="E893" s="460"/>
      <c r="F893" s="460"/>
    </row>
    <row r="894" spans="1:6" x14ac:dyDescent="0.25">
      <c r="A894" s="460"/>
      <c r="B894" s="460"/>
      <c r="C894" s="460"/>
      <c r="D894" s="460"/>
      <c r="E894" s="460"/>
      <c r="F894" s="460"/>
    </row>
    <row r="895" spans="1:6" x14ac:dyDescent="0.25">
      <c r="A895" s="460"/>
      <c r="B895" s="460"/>
      <c r="C895" s="460"/>
      <c r="D895" s="460"/>
      <c r="E895" s="460"/>
      <c r="F895" s="460"/>
    </row>
    <row r="896" spans="1:6" x14ac:dyDescent="0.25">
      <c r="A896" s="460"/>
      <c r="B896" s="460"/>
      <c r="C896" s="460"/>
      <c r="D896" s="460"/>
      <c r="E896" s="460"/>
      <c r="F896" s="460"/>
    </row>
    <row r="897" spans="1:6" x14ac:dyDescent="0.25">
      <c r="A897" s="460"/>
      <c r="B897" s="460"/>
      <c r="C897" s="460"/>
      <c r="D897" s="460"/>
      <c r="E897" s="460"/>
      <c r="F897" s="460"/>
    </row>
    <row r="898" spans="1:6" x14ac:dyDescent="0.25">
      <c r="A898" s="460"/>
      <c r="B898" s="460"/>
      <c r="C898" s="460"/>
      <c r="D898" s="460"/>
      <c r="E898" s="460"/>
      <c r="F898" s="460"/>
    </row>
    <row r="899" spans="1:6" x14ac:dyDescent="0.25">
      <c r="A899" s="460"/>
      <c r="B899" s="460"/>
      <c r="C899" s="460"/>
      <c r="D899" s="460"/>
      <c r="E899" s="460"/>
      <c r="F899" s="460"/>
    </row>
    <row r="900" spans="1:6" x14ac:dyDescent="0.25">
      <c r="A900" s="460"/>
      <c r="B900" s="460"/>
      <c r="C900" s="460"/>
      <c r="D900" s="460"/>
      <c r="E900" s="460"/>
      <c r="F900" s="460"/>
    </row>
    <row r="901" spans="1:6" x14ac:dyDescent="0.25">
      <c r="A901" s="460"/>
      <c r="B901" s="460"/>
      <c r="C901" s="460"/>
      <c r="D901" s="460"/>
      <c r="E901" s="460"/>
      <c r="F901" s="460"/>
    </row>
    <row r="902" spans="1:6" x14ac:dyDescent="0.25">
      <c r="A902" s="460"/>
      <c r="B902" s="460"/>
      <c r="C902" s="460"/>
      <c r="D902" s="460"/>
      <c r="E902" s="460"/>
      <c r="F902" s="460"/>
    </row>
    <row r="903" spans="1:6" x14ac:dyDescent="0.25">
      <c r="A903" s="460"/>
      <c r="B903" s="460"/>
      <c r="C903" s="460"/>
      <c r="D903" s="460"/>
      <c r="E903" s="460"/>
      <c r="F903" s="460"/>
    </row>
    <row r="904" spans="1:6" x14ac:dyDescent="0.25">
      <c r="A904" s="460"/>
      <c r="B904" s="460"/>
      <c r="C904" s="460"/>
      <c r="D904" s="460"/>
      <c r="E904" s="460"/>
      <c r="F904" s="460"/>
    </row>
    <row r="905" spans="1:6" x14ac:dyDescent="0.25">
      <c r="A905" s="460"/>
      <c r="B905" s="460"/>
      <c r="C905" s="460"/>
      <c r="D905" s="460"/>
      <c r="E905" s="460"/>
      <c r="F905" s="460"/>
    </row>
    <row r="906" spans="1:6" x14ac:dyDescent="0.25">
      <c r="A906" s="460"/>
      <c r="B906" s="460"/>
      <c r="C906" s="460"/>
      <c r="D906" s="460"/>
      <c r="E906" s="460"/>
      <c r="F906" s="460"/>
    </row>
    <row r="907" spans="1:6" x14ac:dyDescent="0.25">
      <c r="A907" s="460"/>
      <c r="B907" s="460"/>
      <c r="C907" s="460"/>
      <c r="D907" s="460"/>
      <c r="E907" s="460"/>
      <c r="F907" s="460"/>
    </row>
    <row r="908" spans="1:6" x14ac:dyDescent="0.25">
      <c r="A908" s="460"/>
      <c r="B908" s="460"/>
      <c r="C908" s="460"/>
      <c r="D908" s="460"/>
      <c r="E908" s="460"/>
      <c r="F908" s="460"/>
    </row>
    <row r="909" spans="1:6" x14ac:dyDescent="0.25">
      <c r="A909" s="460"/>
      <c r="B909" s="460"/>
      <c r="C909" s="460"/>
      <c r="D909" s="460"/>
      <c r="E909" s="460"/>
      <c r="F909" s="460"/>
    </row>
    <row r="910" spans="1:6" x14ac:dyDescent="0.25">
      <c r="A910" s="460"/>
      <c r="B910" s="460"/>
      <c r="C910" s="460"/>
      <c r="D910" s="460"/>
      <c r="E910" s="460"/>
      <c r="F910" s="460"/>
    </row>
    <row r="911" spans="1:6" x14ac:dyDescent="0.25">
      <c r="A911" s="460"/>
      <c r="B911" s="460"/>
      <c r="C911" s="460"/>
      <c r="D911" s="460"/>
      <c r="E911" s="460"/>
      <c r="F911" s="460"/>
    </row>
    <row r="912" spans="1:6" x14ac:dyDescent="0.25">
      <c r="A912" s="460"/>
      <c r="B912" s="460"/>
      <c r="C912" s="460"/>
      <c r="D912" s="460"/>
      <c r="E912" s="460"/>
      <c r="F912" s="460"/>
    </row>
    <row r="913" spans="1:6" x14ac:dyDescent="0.25">
      <c r="A913" s="460"/>
      <c r="B913" s="460"/>
      <c r="C913" s="460"/>
      <c r="D913" s="460"/>
      <c r="E913" s="460"/>
      <c r="F913" s="460"/>
    </row>
    <row r="914" spans="1:6" x14ac:dyDescent="0.25">
      <c r="A914" s="460"/>
      <c r="B914" s="460"/>
      <c r="C914" s="460"/>
      <c r="D914" s="460"/>
      <c r="E914" s="460"/>
      <c r="F914" s="460"/>
    </row>
    <row r="915" spans="1:6" x14ac:dyDescent="0.25">
      <c r="A915" s="460"/>
      <c r="B915" s="460"/>
      <c r="C915" s="460"/>
      <c r="D915" s="460"/>
      <c r="E915" s="460"/>
      <c r="F915" s="460"/>
    </row>
    <row r="916" spans="1:6" x14ac:dyDescent="0.25">
      <c r="A916" s="460"/>
      <c r="B916" s="460"/>
      <c r="C916" s="460"/>
      <c r="D916" s="460"/>
      <c r="E916" s="460"/>
      <c r="F916" s="460"/>
    </row>
    <row r="917" spans="1:6" x14ac:dyDescent="0.25">
      <c r="A917" s="460"/>
      <c r="B917" s="460"/>
      <c r="C917" s="460"/>
      <c r="D917" s="460"/>
      <c r="E917" s="460"/>
      <c r="F917" s="460"/>
    </row>
    <row r="918" spans="1:6" x14ac:dyDescent="0.25">
      <c r="A918" s="460"/>
      <c r="B918" s="460"/>
      <c r="C918" s="460"/>
      <c r="D918" s="460"/>
      <c r="E918" s="460"/>
      <c r="F918" s="460"/>
    </row>
    <row r="919" spans="1:6" x14ac:dyDescent="0.25">
      <c r="A919" s="460"/>
      <c r="B919" s="460"/>
      <c r="C919" s="460"/>
      <c r="D919" s="460"/>
      <c r="E919" s="460"/>
      <c r="F919" s="460"/>
    </row>
    <row r="920" spans="1:6" x14ac:dyDescent="0.25">
      <c r="A920" s="460"/>
      <c r="B920" s="460"/>
      <c r="C920" s="460"/>
      <c r="D920" s="460"/>
      <c r="E920" s="460"/>
      <c r="F920" s="460"/>
    </row>
    <row r="921" spans="1:6" x14ac:dyDescent="0.25">
      <c r="A921" s="460"/>
      <c r="B921" s="460"/>
      <c r="C921" s="460"/>
      <c r="D921" s="460"/>
      <c r="E921" s="460"/>
      <c r="F921" s="460"/>
    </row>
    <row r="922" spans="1:6" x14ac:dyDescent="0.25">
      <c r="A922" s="460"/>
      <c r="B922" s="460"/>
      <c r="C922" s="460"/>
      <c r="D922" s="460"/>
      <c r="E922" s="460"/>
      <c r="F922" s="460"/>
    </row>
    <row r="923" spans="1:6" x14ac:dyDescent="0.25">
      <c r="A923" s="460"/>
      <c r="B923" s="460"/>
      <c r="C923" s="460"/>
      <c r="D923" s="460"/>
      <c r="E923" s="460"/>
      <c r="F923" s="460"/>
    </row>
    <row r="924" spans="1:6" x14ac:dyDescent="0.25">
      <c r="A924" s="460"/>
      <c r="B924" s="460"/>
      <c r="C924" s="460"/>
      <c r="D924" s="460"/>
      <c r="E924" s="460"/>
      <c r="F924" s="460"/>
    </row>
    <row r="925" spans="1:6" x14ac:dyDescent="0.25">
      <c r="A925" s="460"/>
      <c r="B925" s="460"/>
      <c r="C925" s="460"/>
      <c r="D925" s="460"/>
      <c r="E925" s="460"/>
      <c r="F925" s="460"/>
    </row>
    <row r="926" spans="1:6" x14ac:dyDescent="0.25">
      <c r="A926" s="460"/>
      <c r="B926" s="460"/>
      <c r="C926" s="460"/>
      <c r="D926" s="460"/>
      <c r="E926" s="460"/>
      <c r="F926" s="460"/>
    </row>
    <row r="927" spans="1:6" x14ac:dyDescent="0.25">
      <c r="A927" s="460"/>
      <c r="B927" s="460"/>
      <c r="C927" s="460"/>
      <c r="D927" s="460"/>
      <c r="E927" s="460"/>
      <c r="F927" s="460"/>
    </row>
    <row r="928" spans="1:6" x14ac:dyDescent="0.25">
      <c r="A928" s="460"/>
      <c r="B928" s="460"/>
      <c r="C928" s="460"/>
      <c r="D928" s="460"/>
      <c r="E928" s="460"/>
      <c r="F928" s="460"/>
    </row>
    <row r="929" spans="1:6" x14ac:dyDescent="0.25">
      <c r="A929" s="460"/>
      <c r="B929" s="460"/>
      <c r="C929" s="460"/>
      <c r="D929" s="460"/>
      <c r="E929" s="460"/>
      <c r="F929" s="460"/>
    </row>
    <row r="930" spans="1:6" x14ac:dyDescent="0.25">
      <c r="A930" s="460"/>
      <c r="B930" s="460"/>
      <c r="C930" s="460"/>
      <c r="D930" s="460"/>
      <c r="E930" s="460"/>
      <c r="F930" s="460"/>
    </row>
    <row r="931" spans="1:6" x14ac:dyDescent="0.25">
      <c r="A931" s="460"/>
      <c r="B931" s="460"/>
      <c r="C931" s="460"/>
      <c r="D931" s="460"/>
      <c r="E931" s="460"/>
      <c r="F931" s="460"/>
    </row>
    <row r="932" spans="1:6" x14ac:dyDescent="0.25">
      <c r="A932" s="460"/>
      <c r="B932" s="460"/>
      <c r="C932" s="460"/>
      <c r="D932" s="460"/>
      <c r="E932" s="460"/>
      <c r="F932" s="460"/>
    </row>
    <row r="933" spans="1:6" x14ac:dyDescent="0.25">
      <c r="A933" s="460"/>
      <c r="B933" s="460"/>
      <c r="C933" s="460"/>
      <c r="D933" s="460"/>
      <c r="E933" s="460"/>
      <c r="F933" s="460"/>
    </row>
    <row r="934" spans="1:6" x14ac:dyDescent="0.25">
      <c r="A934" s="460"/>
      <c r="B934" s="460"/>
      <c r="C934" s="460"/>
      <c r="D934" s="460"/>
      <c r="E934" s="460"/>
      <c r="F934" s="460"/>
    </row>
    <row r="935" spans="1:6" x14ac:dyDescent="0.25">
      <c r="A935" s="460"/>
      <c r="B935" s="460"/>
      <c r="C935" s="460"/>
      <c r="D935" s="460"/>
      <c r="E935" s="460"/>
      <c r="F935" s="460"/>
    </row>
    <row r="936" spans="1:6" x14ac:dyDescent="0.25">
      <c r="A936" s="460"/>
      <c r="B936" s="460"/>
      <c r="C936" s="460"/>
      <c r="D936" s="460"/>
      <c r="E936" s="460"/>
      <c r="F936" s="460"/>
    </row>
    <row r="937" spans="1:6" x14ac:dyDescent="0.25">
      <c r="A937" s="460"/>
      <c r="B937" s="460"/>
      <c r="C937" s="460"/>
      <c r="D937" s="460"/>
      <c r="E937" s="460"/>
      <c r="F937" s="460"/>
    </row>
    <row r="938" spans="1:6" x14ac:dyDescent="0.25">
      <c r="A938" s="460"/>
      <c r="B938" s="460"/>
      <c r="C938" s="460"/>
      <c r="D938" s="460"/>
      <c r="E938" s="460"/>
      <c r="F938" s="460"/>
    </row>
    <row r="939" spans="1:6" x14ac:dyDescent="0.25">
      <c r="A939" s="460"/>
      <c r="B939" s="460"/>
      <c r="C939" s="460"/>
      <c r="D939" s="460"/>
      <c r="E939" s="460"/>
      <c r="F939" s="460"/>
    </row>
    <row r="940" spans="1:6" x14ac:dyDescent="0.25">
      <c r="A940" s="460"/>
      <c r="B940" s="460"/>
      <c r="C940" s="460"/>
      <c r="D940" s="460"/>
      <c r="E940" s="460"/>
      <c r="F940" s="460"/>
    </row>
    <row r="941" spans="1:6" x14ac:dyDescent="0.25">
      <c r="A941" s="460"/>
      <c r="B941" s="460"/>
      <c r="C941" s="460"/>
      <c r="D941" s="460"/>
      <c r="E941" s="460"/>
      <c r="F941" s="460"/>
    </row>
    <row r="942" spans="1:6" x14ac:dyDescent="0.25">
      <c r="A942" s="460"/>
      <c r="B942" s="460"/>
      <c r="C942" s="460"/>
      <c r="D942" s="460"/>
      <c r="E942" s="460"/>
      <c r="F942" s="460"/>
    </row>
    <row r="943" spans="1:6" x14ac:dyDescent="0.25">
      <c r="A943" s="460"/>
      <c r="B943" s="460"/>
      <c r="C943" s="460"/>
      <c r="D943" s="460"/>
      <c r="E943" s="460"/>
      <c r="F943" s="460"/>
    </row>
    <row r="944" spans="1:6" x14ac:dyDescent="0.25">
      <c r="A944" s="460"/>
      <c r="B944" s="460"/>
      <c r="C944" s="460"/>
      <c r="D944" s="460"/>
      <c r="E944" s="460"/>
      <c r="F944" s="460"/>
    </row>
    <row r="945" spans="1:6" x14ac:dyDescent="0.25">
      <c r="A945" s="460"/>
      <c r="B945" s="460"/>
      <c r="C945" s="460"/>
      <c r="D945" s="460"/>
      <c r="E945" s="460"/>
      <c r="F945" s="460"/>
    </row>
    <row r="946" spans="1:6" x14ac:dyDescent="0.25">
      <c r="A946" s="460"/>
      <c r="B946" s="460"/>
      <c r="C946" s="460"/>
      <c r="D946" s="460"/>
      <c r="E946" s="460"/>
      <c r="F946" s="460"/>
    </row>
    <row r="947" spans="1:6" x14ac:dyDescent="0.25">
      <c r="A947" s="460"/>
      <c r="B947" s="460"/>
      <c r="C947" s="460"/>
      <c r="D947" s="460"/>
      <c r="E947" s="460"/>
      <c r="F947" s="460"/>
    </row>
    <row r="948" spans="1:6" x14ac:dyDescent="0.25">
      <c r="A948" s="460"/>
      <c r="B948" s="460"/>
      <c r="C948" s="460"/>
      <c r="D948" s="460"/>
      <c r="E948" s="460"/>
      <c r="F948" s="460"/>
    </row>
    <row r="949" spans="1:6" x14ac:dyDescent="0.25">
      <c r="A949" s="460"/>
      <c r="B949" s="460"/>
      <c r="C949" s="460"/>
      <c r="D949" s="460"/>
      <c r="E949" s="460"/>
      <c r="F949" s="460"/>
    </row>
    <row r="950" spans="1:6" x14ac:dyDescent="0.25">
      <c r="A950" s="460"/>
      <c r="B950" s="460"/>
      <c r="C950" s="460"/>
      <c r="D950" s="460"/>
      <c r="E950" s="460"/>
      <c r="F950" s="460"/>
    </row>
    <row r="951" spans="1:6" x14ac:dyDescent="0.25">
      <c r="A951" s="460"/>
      <c r="B951" s="460"/>
      <c r="C951" s="460"/>
      <c r="D951" s="460"/>
      <c r="E951" s="460"/>
      <c r="F951" s="460"/>
    </row>
    <row r="952" spans="1:6" x14ac:dyDescent="0.25">
      <c r="A952" s="460"/>
      <c r="B952" s="460"/>
      <c r="C952" s="460"/>
      <c r="D952" s="460"/>
      <c r="E952" s="460"/>
      <c r="F952" s="460"/>
    </row>
    <row r="953" spans="1:6" x14ac:dyDescent="0.25">
      <c r="A953" s="460"/>
      <c r="B953" s="460"/>
      <c r="C953" s="460"/>
      <c r="D953" s="460"/>
      <c r="E953" s="460"/>
      <c r="F953" s="460"/>
    </row>
    <row r="954" spans="1:6" x14ac:dyDescent="0.25">
      <c r="A954" s="460"/>
      <c r="B954" s="460"/>
      <c r="C954" s="460"/>
      <c r="D954" s="460"/>
      <c r="E954" s="460"/>
      <c r="F954" s="460"/>
    </row>
    <row r="955" spans="1:6" x14ac:dyDescent="0.25">
      <c r="A955" s="460"/>
      <c r="B955" s="460"/>
      <c r="C955" s="460"/>
      <c r="D955" s="460"/>
      <c r="E955" s="460"/>
      <c r="F955" s="460"/>
    </row>
    <row r="956" spans="1:6" x14ac:dyDescent="0.25">
      <c r="A956" s="460"/>
      <c r="B956" s="460"/>
      <c r="C956" s="460"/>
      <c r="D956" s="460"/>
      <c r="E956" s="460"/>
      <c r="F956" s="460"/>
    </row>
    <row r="957" spans="1:6" x14ac:dyDescent="0.25">
      <c r="A957" s="460"/>
      <c r="B957" s="460"/>
      <c r="C957" s="460"/>
      <c r="D957" s="460"/>
      <c r="E957" s="460"/>
      <c r="F957" s="460"/>
    </row>
    <row r="958" spans="1:6" x14ac:dyDescent="0.25">
      <c r="A958" s="460"/>
      <c r="B958" s="460"/>
      <c r="C958" s="460"/>
      <c r="D958" s="460"/>
      <c r="E958" s="460"/>
      <c r="F958" s="460"/>
    </row>
    <row r="959" spans="1:6" x14ac:dyDescent="0.25">
      <c r="A959" s="460"/>
      <c r="B959" s="460"/>
      <c r="C959" s="460"/>
      <c r="D959" s="460"/>
      <c r="E959" s="460"/>
      <c r="F959" s="460"/>
    </row>
    <row r="960" spans="1:6" x14ac:dyDescent="0.25">
      <c r="A960" s="460"/>
      <c r="B960" s="460"/>
      <c r="C960" s="460"/>
      <c r="D960" s="460"/>
      <c r="E960" s="460"/>
      <c r="F960" s="460"/>
    </row>
    <row r="961" spans="1:6" x14ac:dyDescent="0.25">
      <c r="A961" s="460"/>
      <c r="B961" s="460"/>
      <c r="C961" s="460"/>
      <c r="D961" s="460"/>
      <c r="E961" s="460"/>
      <c r="F961" s="460"/>
    </row>
    <row r="962" spans="1:6" x14ac:dyDescent="0.25">
      <c r="A962" s="460"/>
      <c r="B962" s="460"/>
      <c r="C962" s="460"/>
      <c r="D962" s="460"/>
      <c r="E962" s="460"/>
      <c r="F962" s="460"/>
    </row>
    <row r="963" spans="1:6" x14ac:dyDescent="0.25">
      <c r="A963" s="460"/>
      <c r="B963" s="460"/>
      <c r="C963" s="460"/>
      <c r="D963" s="460"/>
      <c r="E963" s="460"/>
      <c r="F963" s="460"/>
    </row>
    <row r="964" spans="1:6" x14ac:dyDescent="0.25">
      <c r="A964" s="460"/>
      <c r="B964" s="460"/>
      <c r="C964" s="460"/>
      <c r="D964" s="460"/>
      <c r="E964" s="460"/>
      <c r="F964" s="460"/>
    </row>
    <row r="965" spans="1:6" x14ac:dyDescent="0.25">
      <c r="A965" s="460"/>
      <c r="B965" s="460"/>
      <c r="C965" s="460"/>
      <c r="D965" s="460"/>
      <c r="E965" s="460"/>
      <c r="F965" s="460"/>
    </row>
    <row r="966" spans="1:6" x14ac:dyDescent="0.25">
      <c r="A966" s="460"/>
      <c r="B966" s="460"/>
      <c r="C966" s="460"/>
      <c r="D966" s="460"/>
      <c r="E966" s="460"/>
      <c r="F966" s="460"/>
    </row>
    <row r="967" spans="1:6" x14ac:dyDescent="0.25">
      <c r="A967" s="460"/>
      <c r="B967" s="460"/>
      <c r="C967" s="460"/>
      <c r="D967" s="460"/>
      <c r="E967" s="460"/>
      <c r="F967" s="460"/>
    </row>
    <row r="968" spans="1:6" x14ac:dyDescent="0.25">
      <c r="A968" s="460"/>
      <c r="B968" s="460"/>
      <c r="C968" s="460"/>
      <c r="D968" s="460"/>
      <c r="E968" s="460"/>
      <c r="F968" s="460"/>
    </row>
    <row r="969" spans="1:6" x14ac:dyDescent="0.25">
      <c r="A969" s="460"/>
      <c r="B969" s="460"/>
      <c r="C969" s="460"/>
      <c r="D969" s="460"/>
      <c r="E969" s="460"/>
      <c r="F969" s="460"/>
    </row>
    <row r="970" spans="1:6" x14ac:dyDescent="0.25">
      <c r="A970" s="460"/>
      <c r="B970" s="460"/>
      <c r="C970" s="460"/>
      <c r="D970" s="460"/>
      <c r="E970" s="460"/>
      <c r="F970" s="460"/>
    </row>
    <row r="971" spans="1:6" x14ac:dyDescent="0.25">
      <c r="A971" s="460"/>
      <c r="B971" s="460"/>
      <c r="C971" s="460"/>
      <c r="D971" s="460"/>
      <c r="E971" s="460"/>
      <c r="F971" s="460"/>
    </row>
    <row r="972" spans="1:6" x14ac:dyDescent="0.25">
      <c r="A972" s="460"/>
      <c r="B972" s="460"/>
      <c r="C972" s="460"/>
      <c r="D972" s="460"/>
      <c r="E972" s="460"/>
      <c r="F972" s="460"/>
    </row>
    <row r="973" spans="1:6" x14ac:dyDescent="0.25">
      <c r="A973" s="460"/>
      <c r="B973" s="460"/>
      <c r="C973" s="460"/>
      <c r="D973" s="460"/>
      <c r="E973" s="460"/>
      <c r="F973" s="460"/>
    </row>
    <row r="974" spans="1:6" x14ac:dyDescent="0.25">
      <c r="A974" s="460"/>
      <c r="B974" s="460"/>
      <c r="C974" s="460"/>
      <c r="D974" s="460"/>
      <c r="E974" s="460"/>
      <c r="F974" s="460"/>
    </row>
    <row r="975" spans="1:6" x14ac:dyDescent="0.25">
      <c r="A975" s="460"/>
      <c r="B975" s="460"/>
      <c r="C975" s="460"/>
      <c r="D975" s="460"/>
      <c r="E975" s="460"/>
      <c r="F975" s="460"/>
    </row>
    <row r="976" spans="1:6" x14ac:dyDescent="0.25">
      <c r="A976" s="460"/>
      <c r="B976" s="460"/>
      <c r="C976" s="460"/>
      <c r="D976" s="460"/>
      <c r="E976" s="460"/>
      <c r="F976" s="460"/>
    </row>
    <row r="977" spans="1:6" x14ac:dyDescent="0.25">
      <c r="A977" s="460"/>
      <c r="B977" s="460"/>
      <c r="C977" s="460"/>
      <c r="D977" s="460"/>
      <c r="E977" s="460"/>
      <c r="F977" s="460"/>
    </row>
    <row r="978" spans="1:6" x14ac:dyDescent="0.25">
      <c r="A978" s="460"/>
      <c r="B978" s="460"/>
      <c r="C978" s="460"/>
      <c r="D978" s="460"/>
      <c r="E978" s="460"/>
      <c r="F978" s="460"/>
    </row>
    <row r="979" spans="1:6" x14ac:dyDescent="0.25">
      <c r="A979" s="460"/>
      <c r="B979" s="460"/>
      <c r="C979" s="460"/>
      <c r="D979" s="460"/>
      <c r="E979" s="460"/>
      <c r="F979" s="460"/>
    </row>
    <row r="980" spans="1:6" x14ac:dyDescent="0.25">
      <c r="A980" s="460"/>
      <c r="B980" s="460"/>
      <c r="C980" s="460"/>
      <c r="D980" s="460"/>
      <c r="E980" s="460"/>
      <c r="F980" s="460"/>
    </row>
    <row r="981" spans="1:6" x14ac:dyDescent="0.25">
      <c r="A981" s="460"/>
      <c r="B981" s="460"/>
      <c r="C981" s="460"/>
      <c r="D981" s="460"/>
      <c r="E981" s="460"/>
      <c r="F981" s="460"/>
    </row>
    <row r="982" spans="1:6" x14ac:dyDescent="0.25">
      <c r="A982" s="460"/>
      <c r="B982" s="460"/>
      <c r="C982" s="460"/>
      <c r="D982" s="460"/>
      <c r="E982" s="460"/>
      <c r="F982" s="460"/>
    </row>
    <row r="983" spans="1:6" x14ac:dyDescent="0.25">
      <c r="A983" s="460"/>
      <c r="B983" s="460"/>
      <c r="C983" s="460"/>
      <c r="D983" s="460"/>
      <c r="E983" s="460"/>
      <c r="F983" s="460"/>
    </row>
    <row r="984" spans="1:6" x14ac:dyDescent="0.25">
      <c r="A984" s="460"/>
      <c r="B984" s="460"/>
      <c r="C984" s="460"/>
      <c r="D984" s="460"/>
      <c r="E984" s="460"/>
      <c r="F984" s="460"/>
    </row>
    <row r="985" spans="1:6" x14ac:dyDescent="0.25">
      <c r="A985" s="460"/>
      <c r="B985" s="460"/>
      <c r="C985" s="460"/>
      <c r="D985" s="460"/>
      <c r="E985" s="460"/>
      <c r="F985" s="460"/>
    </row>
    <row r="986" spans="1:6" x14ac:dyDescent="0.25">
      <c r="A986" s="460"/>
      <c r="B986" s="460"/>
      <c r="C986" s="460"/>
      <c r="D986" s="460"/>
      <c r="E986" s="460"/>
      <c r="F986" s="460"/>
    </row>
    <row r="987" spans="1:6" x14ac:dyDescent="0.25">
      <c r="A987" s="460"/>
      <c r="B987" s="460"/>
      <c r="C987" s="460"/>
      <c r="D987" s="460"/>
      <c r="E987" s="460"/>
      <c r="F987" s="460"/>
    </row>
    <row r="988" spans="1:6" x14ac:dyDescent="0.25">
      <c r="A988" s="460"/>
      <c r="B988" s="460"/>
      <c r="C988" s="460"/>
      <c r="D988" s="460"/>
      <c r="E988" s="460"/>
      <c r="F988" s="460"/>
    </row>
    <row r="989" spans="1:6" x14ac:dyDescent="0.25">
      <c r="A989" s="460"/>
      <c r="B989" s="460"/>
      <c r="C989" s="460"/>
      <c r="D989" s="460"/>
      <c r="E989" s="460"/>
      <c r="F989" s="460"/>
    </row>
    <row r="990" spans="1:6" x14ac:dyDescent="0.25">
      <c r="A990" s="460"/>
      <c r="B990" s="460"/>
      <c r="C990" s="460"/>
      <c r="D990" s="460"/>
      <c r="E990" s="460"/>
      <c r="F990" s="460"/>
    </row>
    <row r="991" spans="1:6" x14ac:dyDescent="0.25">
      <c r="A991" s="460"/>
      <c r="B991" s="460"/>
      <c r="C991" s="460"/>
      <c r="D991" s="460"/>
      <c r="E991" s="460"/>
      <c r="F991" s="460"/>
    </row>
    <row r="992" spans="1:6" x14ac:dyDescent="0.25">
      <c r="A992" s="460"/>
      <c r="B992" s="460"/>
      <c r="C992" s="460"/>
      <c r="D992" s="460"/>
      <c r="E992" s="460"/>
      <c r="F992" s="460"/>
    </row>
    <row r="993" spans="1:6" x14ac:dyDescent="0.25">
      <c r="A993" s="460"/>
      <c r="B993" s="460"/>
      <c r="C993" s="460"/>
      <c r="D993" s="460"/>
      <c r="E993" s="460"/>
      <c r="F993" s="460"/>
    </row>
    <row r="994" spans="1:6" x14ac:dyDescent="0.25">
      <c r="A994" s="460"/>
      <c r="B994" s="460"/>
      <c r="C994" s="460"/>
      <c r="D994" s="460"/>
      <c r="E994" s="460"/>
      <c r="F994" s="460"/>
    </row>
    <row r="995" spans="1:6" x14ac:dyDescent="0.25">
      <c r="A995" s="460"/>
      <c r="B995" s="460"/>
      <c r="C995" s="460"/>
      <c r="D995" s="460"/>
      <c r="E995" s="460"/>
      <c r="F995" s="460"/>
    </row>
    <row r="996" spans="1:6" x14ac:dyDescent="0.25">
      <c r="A996" s="460"/>
      <c r="B996" s="460"/>
      <c r="C996" s="460"/>
      <c r="D996" s="460"/>
      <c r="E996" s="460"/>
      <c r="F996" s="460"/>
    </row>
    <row r="997" spans="1:6" x14ac:dyDescent="0.25">
      <c r="A997" s="460"/>
      <c r="B997" s="460"/>
      <c r="C997" s="460"/>
      <c r="D997" s="460"/>
      <c r="E997" s="460"/>
      <c r="F997" s="460"/>
    </row>
    <row r="998" spans="1:6" x14ac:dyDescent="0.25">
      <c r="A998" s="460"/>
      <c r="B998" s="460"/>
      <c r="C998" s="460"/>
      <c r="D998" s="460"/>
      <c r="E998" s="460"/>
      <c r="F998" s="460"/>
    </row>
    <row r="999" spans="1:6" x14ac:dyDescent="0.25">
      <c r="A999" s="460"/>
      <c r="B999" s="460"/>
      <c r="C999" s="460"/>
      <c r="D999" s="460"/>
      <c r="E999" s="460"/>
      <c r="F999" s="460"/>
    </row>
    <row r="1000" spans="1:6" x14ac:dyDescent="0.25">
      <c r="A1000" s="460"/>
      <c r="B1000" s="460"/>
      <c r="C1000" s="460"/>
      <c r="D1000" s="460"/>
      <c r="E1000" s="460"/>
      <c r="F1000" s="460"/>
    </row>
    <row r="1001" spans="1:6" x14ac:dyDescent="0.25">
      <c r="A1001" s="460"/>
      <c r="B1001" s="460"/>
      <c r="C1001" s="460"/>
      <c r="D1001" s="460"/>
      <c r="E1001" s="460"/>
      <c r="F1001" s="460"/>
    </row>
    <row r="1002" spans="1:6" x14ac:dyDescent="0.25">
      <c r="A1002" s="460"/>
      <c r="B1002" s="460"/>
      <c r="C1002" s="460"/>
      <c r="D1002" s="460"/>
      <c r="E1002" s="460"/>
      <c r="F1002" s="460"/>
    </row>
    <row r="1003" spans="1:6" x14ac:dyDescent="0.25">
      <c r="A1003" s="460"/>
      <c r="B1003" s="460"/>
      <c r="C1003" s="460"/>
      <c r="D1003" s="460"/>
      <c r="E1003" s="460"/>
      <c r="F1003" s="460"/>
    </row>
    <row r="1004" spans="1:6" x14ac:dyDescent="0.25">
      <c r="A1004" s="460"/>
      <c r="B1004" s="460"/>
      <c r="C1004" s="460"/>
      <c r="D1004" s="460"/>
      <c r="E1004" s="460"/>
      <c r="F1004" s="460"/>
    </row>
    <row r="1005" spans="1:6" x14ac:dyDescent="0.25">
      <c r="A1005" s="460"/>
      <c r="B1005" s="460"/>
      <c r="C1005" s="460"/>
      <c r="D1005" s="460"/>
      <c r="E1005" s="460"/>
      <c r="F1005" s="460"/>
    </row>
    <row r="1006" spans="1:6" x14ac:dyDescent="0.25">
      <c r="A1006" s="460"/>
      <c r="B1006" s="460"/>
      <c r="C1006" s="460"/>
      <c r="D1006" s="460"/>
      <c r="E1006" s="460"/>
      <c r="F1006" s="460"/>
    </row>
    <row r="1007" spans="1:6" x14ac:dyDescent="0.25">
      <c r="A1007" s="460"/>
      <c r="B1007" s="460"/>
      <c r="C1007" s="460"/>
      <c r="D1007" s="460"/>
      <c r="E1007" s="460"/>
      <c r="F1007" s="460"/>
    </row>
    <row r="1008" spans="1:6" x14ac:dyDescent="0.25">
      <c r="A1008" s="460"/>
      <c r="B1008" s="460"/>
      <c r="C1008" s="460"/>
      <c r="D1008" s="460"/>
      <c r="E1008" s="460"/>
      <c r="F1008" s="460"/>
    </row>
    <row r="1009" spans="1:6" x14ac:dyDescent="0.25">
      <c r="A1009" s="460"/>
      <c r="B1009" s="460"/>
      <c r="C1009" s="460"/>
      <c r="D1009" s="460"/>
      <c r="E1009" s="460"/>
      <c r="F1009" s="460"/>
    </row>
    <row r="1010" spans="1:6" x14ac:dyDescent="0.25">
      <c r="A1010" s="460"/>
      <c r="B1010" s="460"/>
      <c r="C1010" s="460"/>
      <c r="D1010" s="460"/>
      <c r="E1010" s="460"/>
      <c r="F1010" s="460"/>
    </row>
    <row r="1011" spans="1:6" x14ac:dyDescent="0.25">
      <c r="A1011" s="460"/>
      <c r="B1011" s="460"/>
      <c r="C1011" s="460"/>
      <c r="D1011" s="460"/>
      <c r="E1011" s="460"/>
      <c r="F1011" s="460"/>
    </row>
    <row r="1012" spans="1:6" x14ac:dyDescent="0.25">
      <c r="A1012" s="460"/>
      <c r="B1012" s="460"/>
      <c r="C1012" s="460"/>
      <c r="D1012" s="460"/>
      <c r="E1012" s="460"/>
      <c r="F1012" s="460"/>
    </row>
    <row r="1013" spans="1:6" x14ac:dyDescent="0.25">
      <c r="A1013" s="460"/>
      <c r="B1013" s="460"/>
      <c r="C1013" s="460"/>
      <c r="D1013" s="460"/>
      <c r="E1013" s="460"/>
      <c r="F1013" s="460"/>
    </row>
    <row r="1014" spans="1:6" x14ac:dyDescent="0.25">
      <c r="A1014" s="460"/>
      <c r="B1014" s="460"/>
      <c r="C1014" s="460"/>
      <c r="D1014" s="460"/>
      <c r="E1014" s="460"/>
      <c r="F1014" s="460"/>
    </row>
    <row r="1015" spans="1:6" x14ac:dyDescent="0.25">
      <c r="A1015" s="460"/>
      <c r="B1015" s="460"/>
      <c r="C1015" s="460"/>
      <c r="D1015" s="460"/>
      <c r="E1015" s="460"/>
      <c r="F1015" s="460"/>
    </row>
    <row r="1016" spans="1:6" x14ac:dyDescent="0.25">
      <c r="A1016" s="460"/>
      <c r="B1016" s="460"/>
      <c r="C1016" s="460"/>
      <c r="D1016" s="460"/>
      <c r="E1016" s="460"/>
      <c r="F1016" s="460"/>
    </row>
    <row r="1017" spans="1:6" x14ac:dyDescent="0.25">
      <c r="A1017" s="460"/>
      <c r="B1017" s="460"/>
      <c r="C1017" s="460"/>
      <c r="D1017" s="460"/>
      <c r="E1017" s="460"/>
      <c r="F1017" s="460"/>
    </row>
    <row r="1018" spans="1:6" x14ac:dyDescent="0.25">
      <c r="A1018" s="460"/>
      <c r="B1018" s="460"/>
      <c r="C1018" s="460"/>
      <c r="D1018" s="460"/>
      <c r="E1018" s="460"/>
      <c r="F1018" s="460"/>
    </row>
    <row r="1019" spans="1:6" x14ac:dyDescent="0.25">
      <c r="A1019" s="460"/>
      <c r="B1019" s="460"/>
      <c r="C1019" s="460"/>
      <c r="D1019" s="460"/>
      <c r="E1019" s="460"/>
      <c r="F1019" s="460"/>
    </row>
    <row r="1020" spans="1:6" x14ac:dyDescent="0.25">
      <c r="A1020" s="460"/>
      <c r="B1020" s="460"/>
      <c r="C1020" s="460"/>
      <c r="D1020" s="460"/>
      <c r="E1020" s="460"/>
      <c r="F1020" s="460"/>
    </row>
    <row r="1021" spans="1:6" x14ac:dyDescent="0.25">
      <c r="A1021" s="460"/>
      <c r="B1021" s="460"/>
      <c r="C1021" s="460"/>
      <c r="D1021" s="460"/>
      <c r="E1021" s="460"/>
      <c r="F1021" s="460"/>
    </row>
    <row r="1022" spans="1:6" x14ac:dyDescent="0.25">
      <c r="A1022" s="460"/>
      <c r="B1022" s="460"/>
      <c r="C1022" s="460"/>
      <c r="D1022" s="460"/>
      <c r="E1022" s="460"/>
      <c r="F1022" s="460"/>
    </row>
    <row r="1023" spans="1:6" x14ac:dyDescent="0.25">
      <c r="A1023" s="460"/>
      <c r="B1023" s="460"/>
      <c r="C1023" s="460"/>
      <c r="D1023" s="460"/>
      <c r="E1023" s="460"/>
      <c r="F1023" s="460"/>
    </row>
    <row r="1024" spans="1:6" x14ac:dyDescent="0.25">
      <c r="A1024" s="460"/>
      <c r="B1024" s="460"/>
      <c r="C1024" s="460"/>
      <c r="D1024" s="460"/>
      <c r="E1024" s="460"/>
      <c r="F1024" s="460"/>
    </row>
    <row r="1025" spans="1:6" x14ac:dyDescent="0.25">
      <c r="A1025" s="460"/>
      <c r="B1025" s="460"/>
      <c r="C1025" s="460"/>
      <c r="D1025" s="460"/>
      <c r="E1025" s="460"/>
      <c r="F1025" s="460"/>
    </row>
    <row r="1026" spans="1:6" x14ac:dyDescent="0.25">
      <c r="A1026" s="460"/>
      <c r="B1026" s="460"/>
      <c r="C1026" s="460"/>
      <c r="D1026" s="460"/>
      <c r="E1026" s="460"/>
      <c r="F1026" s="460"/>
    </row>
    <row r="1027" spans="1:6" x14ac:dyDescent="0.25">
      <c r="A1027" s="460"/>
      <c r="B1027" s="460"/>
      <c r="C1027" s="460"/>
      <c r="D1027" s="460"/>
      <c r="E1027" s="460"/>
      <c r="F1027" s="460"/>
    </row>
    <row r="1028" spans="1:6" x14ac:dyDescent="0.25">
      <c r="A1028" s="460"/>
      <c r="B1028" s="460"/>
      <c r="C1028" s="460"/>
      <c r="D1028" s="460"/>
      <c r="E1028" s="460"/>
      <c r="F1028" s="460"/>
    </row>
    <row r="1029" spans="1:6" x14ac:dyDescent="0.25">
      <c r="A1029" s="460"/>
      <c r="B1029" s="460"/>
      <c r="C1029" s="460"/>
      <c r="D1029" s="460"/>
      <c r="E1029" s="460"/>
      <c r="F1029" s="460"/>
    </row>
    <row r="1030" spans="1:6" x14ac:dyDescent="0.25">
      <c r="A1030" s="460"/>
      <c r="B1030" s="460"/>
      <c r="C1030" s="460"/>
      <c r="D1030" s="460"/>
      <c r="E1030" s="460"/>
      <c r="F1030" s="460"/>
    </row>
    <row r="1031" spans="1:6" x14ac:dyDescent="0.25">
      <c r="A1031" s="460"/>
      <c r="B1031" s="460"/>
      <c r="C1031" s="460"/>
      <c r="D1031" s="460"/>
      <c r="E1031" s="460"/>
      <c r="F1031" s="460"/>
    </row>
    <row r="1032" spans="1:6" x14ac:dyDescent="0.25">
      <c r="A1032" s="460"/>
      <c r="B1032" s="460"/>
      <c r="C1032" s="460"/>
      <c r="D1032" s="460"/>
      <c r="E1032" s="460"/>
      <c r="F1032" s="460"/>
    </row>
    <row r="1033" spans="1:6" x14ac:dyDescent="0.25">
      <c r="A1033" s="460"/>
      <c r="B1033" s="460"/>
      <c r="C1033" s="460"/>
      <c r="D1033" s="460"/>
      <c r="E1033" s="460"/>
      <c r="F1033" s="460"/>
    </row>
    <row r="1034" spans="1:6" x14ac:dyDescent="0.25">
      <c r="A1034" s="460"/>
      <c r="B1034" s="460"/>
      <c r="C1034" s="460"/>
      <c r="D1034" s="460"/>
      <c r="E1034" s="460"/>
      <c r="F1034" s="460"/>
    </row>
    <row r="1035" spans="1:6" x14ac:dyDescent="0.25">
      <c r="A1035" s="460"/>
      <c r="B1035" s="460"/>
      <c r="C1035" s="460"/>
      <c r="D1035" s="460"/>
      <c r="E1035" s="460"/>
      <c r="F1035" s="460"/>
    </row>
    <row r="1036" spans="1:6" x14ac:dyDescent="0.25">
      <c r="A1036" s="460"/>
      <c r="B1036" s="460"/>
      <c r="C1036" s="460"/>
      <c r="D1036" s="460"/>
      <c r="E1036" s="460"/>
      <c r="F1036" s="460"/>
    </row>
    <row r="1037" spans="1:6" x14ac:dyDescent="0.25">
      <c r="A1037" s="460"/>
      <c r="B1037" s="460"/>
      <c r="C1037" s="460"/>
      <c r="D1037" s="460"/>
      <c r="E1037" s="460"/>
      <c r="F1037" s="460"/>
    </row>
    <row r="1038" spans="1:6" x14ac:dyDescent="0.25">
      <c r="A1038" s="460"/>
      <c r="B1038" s="460"/>
      <c r="C1038" s="460"/>
      <c r="D1038" s="460"/>
      <c r="E1038" s="460"/>
      <c r="F1038" s="460"/>
    </row>
    <row r="1039" spans="1:6" x14ac:dyDescent="0.25">
      <c r="A1039" s="460"/>
      <c r="B1039" s="460"/>
      <c r="C1039" s="460"/>
      <c r="D1039" s="460"/>
      <c r="E1039" s="460"/>
      <c r="F1039" s="460"/>
    </row>
    <row r="1040" spans="1:6" x14ac:dyDescent="0.25">
      <c r="A1040" s="460"/>
      <c r="B1040" s="460"/>
      <c r="C1040" s="460"/>
      <c r="D1040" s="460"/>
      <c r="E1040" s="460"/>
      <c r="F1040" s="460"/>
    </row>
    <row r="1041" spans="1:6" x14ac:dyDescent="0.25">
      <c r="A1041" s="460"/>
      <c r="B1041" s="460"/>
      <c r="C1041" s="460"/>
      <c r="D1041" s="460"/>
      <c r="E1041" s="460"/>
      <c r="F1041" s="460"/>
    </row>
    <row r="1042" spans="1:6" x14ac:dyDescent="0.25">
      <c r="A1042" s="460"/>
      <c r="B1042" s="460"/>
      <c r="C1042" s="460"/>
      <c r="D1042" s="460"/>
      <c r="E1042" s="460"/>
      <c r="F1042" s="460"/>
    </row>
    <row r="1043" spans="1:6" x14ac:dyDescent="0.25">
      <c r="A1043" s="460"/>
      <c r="B1043" s="460"/>
      <c r="C1043" s="460"/>
      <c r="D1043" s="460"/>
      <c r="E1043" s="460"/>
      <c r="F1043" s="460"/>
    </row>
    <row r="1044" spans="1:6" x14ac:dyDescent="0.25">
      <c r="A1044" s="460"/>
      <c r="B1044" s="460"/>
      <c r="C1044" s="460"/>
      <c r="D1044" s="460"/>
      <c r="E1044" s="460"/>
      <c r="F1044" s="460"/>
    </row>
    <row r="1045" spans="1:6" x14ac:dyDescent="0.25">
      <c r="A1045" s="460"/>
      <c r="B1045" s="460"/>
      <c r="C1045" s="460"/>
      <c r="D1045" s="460"/>
      <c r="E1045" s="460"/>
      <c r="F1045" s="460"/>
    </row>
    <row r="1046" spans="1:6" x14ac:dyDescent="0.25">
      <c r="A1046" s="460"/>
      <c r="B1046" s="460"/>
      <c r="C1046" s="460"/>
      <c r="D1046" s="460"/>
      <c r="E1046" s="460"/>
      <c r="F1046" s="460"/>
    </row>
    <row r="1047" spans="1:6" x14ac:dyDescent="0.25">
      <c r="A1047" s="460"/>
      <c r="B1047" s="460"/>
      <c r="C1047" s="460"/>
      <c r="D1047" s="460"/>
      <c r="E1047" s="460"/>
      <c r="F1047" s="460"/>
    </row>
    <row r="1048" spans="1:6" x14ac:dyDescent="0.25">
      <c r="A1048" s="460"/>
      <c r="B1048" s="460"/>
      <c r="C1048" s="460"/>
      <c r="D1048" s="460"/>
      <c r="E1048" s="460"/>
      <c r="F1048" s="460"/>
    </row>
    <row r="1049" spans="1:6" x14ac:dyDescent="0.25">
      <c r="A1049" s="460"/>
      <c r="B1049" s="460"/>
      <c r="C1049" s="460"/>
      <c r="D1049" s="460"/>
      <c r="E1049" s="460"/>
      <c r="F1049" s="460"/>
    </row>
    <row r="1050" spans="1:6" x14ac:dyDescent="0.25">
      <c r="A1050" s="460"/>
      <c r="B1050" s="460"/>
      <c r="C1050" s="460"/>
      <c r="D1050" s="460"/>
      <c r="E1050" s="460"/>
      <c r="F1050" s="460"/>
    </row>
    <row r="1051" spans="1:6" x14ac:dyDescent="0.25">
      <c r="A1051" s="460"/>
      <c r="B1051" s="460"/>
      <c r="C1051" s="460"/>
      <c r="D1051" s="460"/>
      <c r="E1051" s="460"/>
      <c r="F1051" s="460"/>
    </row>
    <row r="1052" spans="1:6" x14ac:dyDescent="0.25">
      <c r="A1052" s="460"/>
      <c r="B1052" s="460"/>
      <c r="C1052" s="460"/>
      <c r="D1052" s="460"/>
      <c r="E1052" s="460"/>
      <c r="F1052" s="460"/>
    </row>
    <row r="1053" spans="1:6" x14ac:dyDescent="0.25">
      <c r="A1053" s="460"/>
      <c r="B1053" s="460"/>
      <c r="C1053" s="460"/>
      <c r="D1053" s="460"/>
      <c r="E1053" s="460"/>
      <c r="F1053" s="460"/>
    </row>
    <row r="1054" spans="1:6" x14ac:dyDescent="0.25">
      <c r="A1054" s="460"/>
      <c r="B1054" s="460"/>
      <c r="C1054" s="460"/>
      <c r="D1054" s="460"/>
      <c r="E1054" s="460"/>
      <c r="F1054" s="460"/>
    </row>
    <row r="1055" spans="1:6" x14ac:dyDescent="0.25">
      <c r="A1055" s="460"/>
      <c r="B1055" s="460"/>
      <c r="C1055" s="460"/>
      <c r="D1055" s="460"/>
      <c r="E1055" s="460"/>
      <c r="F1055" s="460"/>
    </row>
    <row r="1056" spans="1:6" x14ac:dyDescent="0.25">
      <c r="A1056" s="460"/>
      <c r="B1056" s="460"/>
      <c r="C1056" s="460"/>
      <c r="D1056" s="460"/>
      <c r="E1056" s="460"/>
      <c r="F1056" s="460"/>
    </row>
    <row r="1057" spans="1:6" x14ac:dyDescent="0.25">
      <c r="A1057" s="460"/>
      <c r="B1057" s="460"/>
      <c r="C1057" s="460"/>
      <c r="D1057" s="460"/>
      <c r="E1057" s="460"/>
      <c r="F1057" s="460"/>
    </row>
    <row r="1058" spans="1:6" x14ac:dyDescent="0.25">
      <c r="A1058" s="460"/>
      <c r="B1058" s="460"/>
      <c r="C1058" s="460"/>
      <c r="D1058" s="460"/>
      <c r="E1058" s="460"/>
      <c r="F1058" s="460"/>
    </row>
    <row r="1059" spans="1:6" x14ac:dyDescent="0.25">
      <c r="A1059" s="460"/>
      <c r="B1059" s="460"/>
      <c r="C1059" s="460"/>
      <c r="D1059" s="460"/>
      <c r="E1059" s="460"/>
      <c r="F1059" s="460"/>
    </row>
    <row r="1060" spans="1:6" x14ac:dyDescent="0.25">
      <c r="A1060" s="460"/>
      <c r="B1060" s="460"/>
      <c r="C1060" s="460"/>
      <c r="D1060" s="460"/>
      <c r="E1060" s="460"/>
      <c r="F1060" s="460"/>
    </row>
    <row r="1061" spans="1:6" x14ac:dyDescent="0.25">
      <c r="A1061" s="460"/>
      <c r="B1061" s="460"/>
      <c r="C1061" s="460"/>
      <c r="D1061" s="460"/>
      <c r="E1061" s="460"/>
      <c r="F1061" s="460"/>
    </row>
    <row r="1062" spans="1:6" x14ac:dyDescent="0.25">
      <c r="A1062" s="460"/>
      <c r="B1062" s="460"/>
      <c r="C1062" s="460"/>
      <c r="D1062" s="460"/>
      <c r="E1062" s="460"/>
      <c r="F1062" s="460"/>
    </row>
    <row r="1063" spans="1:6" x14ac:dyDescent="0.25">
      <c r="A1063" s="460"/>
      <c r="B1063" s="460"/>
      <c r="C1063" s="460"/>
      <c r="D1063" s="460"/>
      <c r="E1063" s="460"/>
      <c r="F1063" s="460"/>
    </row>
    <row r="1064" spans="1:6" x14ac:dyDescent="0.25">
      <c r="A1064" s="460"/>
      <c r="B1064" s="460"/>
      <c r="C1064" s="460"/>
      <c r="D1064" s="460"/>
      <c r="E1064" s="460"/>
      <c r="F1064" s="460"/>
    </row>
    <row r="1065" spans="1:6" x14ac:dyDescent="0.25">
      <c r="A1065" s="460"/>
      <c r="B1065" s="460"/>
      <c r="C1065" s="460"/>
      <c r="D1065" s="460"/>
      <c r="E1065" s="460"/>
      <c r="F1065" s="460"/>
    </row>
    <row r="1066" spans="1:6" x14ac:dyDescent="0.25">
      <c r="A1066" s="460"/>
      <c r="B1066" s="460"/>
      <c r="C1066" s="460"/>
      <c r="D1066" s="460"/>
      <c r="E1066" s="460"/>
      <c r="F1066" s="460"/>
    </row>
    <row r="1067" spans="1:6" x14ac:dyDescent="0.25">
      <c r="A1067" s="460"/>
      <c r="B1067" s="460"/>
      <c r="C1067" s="460"/>
      <c r="D1067" s="460"/>
      <c r="E1067" s="460"/>
      <c r="F1067" s="460"/>
    </row>
    <row r="1068" spans="1:6" x14ac:dyDescent="0.25">
      <c r="A1068" s="460"/>
      <c r="B1068" s="460"/>
      <c r="C1068" s="460"/>
      <c r="D1068" s="460"/>
      <c r="E1068" s="460"/>
      <c r="F1068" s="460"/>
    </row>
    <row r="1069" spans="1:6" x14ac:dyDescent="0.25">
      <c r="A1069" s="460"/>
      <c r="B1069" s="460"/>
      <c r="C1069" s="460"/>
      <c r="D1069" s="460"/>
      <c r="E1069" s="460"/>
      <c r="F1069" s="460"/>
    </row>
    <row r="1070" spans="1:6" x14ac:dyDescent="0.25">
      <c r="A1070" s="460"/>
      <c r="B1070" s="460"/>
      <c r="C1070" s="460"/>
      <c r="D1070" s="460"/>
      <c r="E1070" s="460"/>
      <c r="F1070" s="460"/>
    </row>
    <row r="1071" spans="1:6" x14ac:dyDescent="0.25">
      <c r="A1071" s="460"/>
      <c r="B1071" s="460"/>
      <c r="C1071" s="460"/>
      <c r="D1071" s="460"/>
      <c r="E1071" s="460"/>
      <c r="F1071" s="460"/>
    </row>
    <row r="1072" spans="1:6" x14ac:dyDescent="0.25">
      <c r="A1072" s="460"/>
      <c r="B1072" s="460"/>
      <c r="C1072" s="460"/>
      <c r="D1072" s="460"/>
      <c r="E1072" s="460"/>
      <c r="F1072" s="460"/>
    </row>
    <row r="1073" spans="1:6" x14ac:dyDescent="0.25">
      <c r="A1073" s="460"/>
      <c r="B1073" s="460"/>
      <c r="C1073" s="460"/>
      <c r="D1073" s="460"/>
      <c r="E1073" s="460"/>
      <c r="F1073" s="460"/>
    </row>
    <row r="1074" spans="1:6" x14ac:dyDescent="0.25">
      <c r="A1074" s="460"/>
      <c r="B1074" s="460"/>
      <c r="C1074" s="460"/>
      <c r="D1074" s="460"/>
      <c r="E1074" s="460"/>
      <c r="F1074" s="460"/>
    </row>
    <row r="1075" spans="1:6" x14ac:dyDescent="0.25">
      <c r="A1075" s="460"/>
      <c r="B1075" s="460"/>
      <c r="C1075" s="460"/>
      <c r="D1075" s="460"/>
      <c r="E1075" s="460"/>
      <c r="F1075" s="460"/>
    </row>
    <row r="1076" spans="1:6" x14ac:dyDescent="0.25">
      <c r="A1076" s="460"/>
      <c r="B1076" s="460"/>
      <c r="C1076" s="460"/>
      <c r="D1076" s="460"/>
      <c r="E1076" s="460"/>
      <c r="F1076" s="460"/>
    </row>
    <row r="1077" spans="1:6" x14ac:dyDescent="0.25">
      <c r="A1077" s="460"/>
      <c r="B1077" s="460"/>
      <c r="C1077" s="460"/>
      <c r="D1077" s="460"/>
      <c r="E1077" s="460"/>
      <c r="F1077" s="460"/>
    </row>
    <row r="1078" spans="1:6" x14ac:dyDescent="0.25">
      <c r="A1078" s="460"/>
      <c r="B1078" s="460"/>
      <c r="C1078" s="460"/>
      <c r="D1078" s="460"/>
      <c r="E1078" s="460"/>
      <c r="F1078" s="460"/>
    </row>
    <row r="1079" spans="1:6" x14ac:dyDescent="0.25">
      <c r="A1079" s="460"/>
      <c r="B1079" s="460"/>
      <c r="C1079" s="460"/>
      <c r="D1079" s="460"/>
      <c r="E1079" s="460"/>
      <c r="F1079" s="460"/>
    </row>
    <row r="1080" spans="1:6" x14ac:dyDescent="0.25">
      <c r="A1080" s="460"/>
      <c r="B1080" s="460"/>
      <c r="C1080" s="460"/>
      <c r="D1080" s="460"/>
      <c r="E1080" s="460"/>
      <c r="F1080" s="460"/>
    </row>
    <row r="1081" spans="1:6" x14ac:dyDescent="0.25">
      <c r="A1081" s="460"/>
      <c r="B1081" s="460"/>
      <c r="C1081" s="460"/>
      <c r="D1081" s="460"/>
      <c r="E1081" s="460"/>
      <c r="F1081" s="460"/>
    </row>
    <row r="1082" spans="1:6" x14ac:dyDescent="0.25">
      <c r="A1082" s="460"/>
      <c r="B1082" s="460"/>
      <c r="C1082" s="460"/>
      <c r="D1082" s="460"/>
      <c r="E1082" s="460"/>
      <c r="F1082" s="460"/>
    </row>
    <row r="1083" spans="1:6" x14ac:dyDescent="0.25">
      <c r="A1083" s="460"/>
      <c r="B1083" s="460"/>
      <c r="C1083" s="460"/>
      <c r="D1083" s="460"/>
      <c r="E1083" s="460"/>
      <c r="F1083" s="460"/>
    </row>
    <row r="1084" spans="1:6" x14ac:dyDescent="0.25">
      <c r="A1084" s="460"/>
      <c r="B1084" s="460"/>
      <c r="C1084" s="460"/>
      <c r="D1084" s="460"/>
      <c r="E1084" s="460"/>
      <c r="F1084" s="460"/>
    </row>
    <row r="1085" spans="1:6" x14ac:dyDescent="0.25">
      <c r="A1085" s="460"/>
      <c r="B1085" s="460"/>
      <c r="C1085" s="460"/>
      <c r="D1085" s="460"/>
      <c r="E1085" s="460"/>
      <c r="F1085" s="460"/>
    </row>
    <row r="1086" spans="1:6" x14ac:dyDescent="0.25">
      <c r="A1086" s="460"/>
      <c r="B1086" s="460"/>
      <c r="C1086" s="460"/>
      <c r="D1086" s="460"/>
      <c r="E1086" s="460"/>
      <c r="F1086" s="460"/>
    </row>
    <row r="1087" spans="1:6" x14ac:dyDescent="0.25">
      <c r="A1087" s="460"/>
      <c r="B1087" s="460"/>
      <c r="C1087" s="460"/>
      <c r="D1087" s="460"/>
      <c r="E1087" s="460"/>
      <c r="F1087" s="460"/>
    </row>
    <row r="1088" spans="1:6" x14ac:dyDescent="0.25">
      <c r="A1088" s="460"/>
      <c r="B1088" s="460"/>
      <c r="C1088" s="460"/>
      <c r="D1088" s="460"/>
      <c r="E1088" s="460"/>
      <c r="F1088" s="460"/>
    </row>
    <row r="1089" spans="1:6" x14ac:dyDescent="0.25">
      <c r="A1089" s="460"/>
      <c r="B1089" s="460"/>
      <c r="C1089" s="460"/>
      <c r="D1089" s="460"/>
      <c r="E1089" s="460"/>
      <c r="F1089" s="460"/>
    </row>
    <row r="1090" spans="1:6" x14ac:dyDescent="0.25">
      <c r="A1090" s="460"/>
      <c r="B1090" s="460"/>
      <c r="C1090" s="460"/>
      <c r="D1090" s="460"/>
      <c r="E1090" s="460"/>
      <c r="F1090" s="460"/>
    </row>
    <row r="1091" spans="1:6" x14ac:dyDescent="0.25">
      <c r="A1091" s="460"/>
      <c r="B1091" s="460"/>
      <c r="C1091" s="460"/>
      <c r="D1091" s="460"/>
      <c r="E1091" s="460"/>
      <c r="F1091" s="460"/>
    </row>
    <row r="1092" spans="1:6" x14ac:dyDescent="0.25">
      <c r="A1092" s="460"/>
      <c r="B1092" s="460"/>
      <c r="C1092" s="460"/>
      <c r="D1092" s="460"/>
      <c r="E1092" s="460"/>
      <c r="F1092" s="460"/>
    </row>
    <row r="1093" spans="1:6" x14ac:dyDescent="0.25">
      <c r="A1093" s="460"/>
      <c r="B1093" s="460"/>
      <c r="C1093" s="460"/>
      <c r="D1093" s="460"/>
      <c r="E1093" s="460"/>
      <c r="F1093" s="460"/>
    </row>
    <row r="1094" spans="1:6" x14ac:dyDescent="0.25">
      <c r="A1094" s="460"/>
      <c r="B1094" s="460"/>
      <c r="C1094" s="460"/>
      <c r="D1094" s="460"/>
      <c r="E1094" s="460"/>
      <c r="F1094" s="460"/>
    </row>
    <row r="1095" spans="1:6" x14ac:dyDescent="0.25">
      <c r="A1095" s="460"/>
      <c r="B1095" s="460"/>
      <c r="C1095" s="460"/>
      <c r="D1095" s="460"/>
      <c r="E1095" s="460"/>
      <c r="F1095" s="460"/>
    </row>
    <row r="1096" spans="1:6" x14ac:dyDescent="0.25">
      <c r="A1096" s="460"/>
      <c r="B1096" s="460"/>
      <c r="C1096" s="460"/>
      <c r="D1096" s="460"/>
      <c r="E1096" s="460"/>
      <c r="F1096" s="460"/>
    </row>
    <row r="1097" spans="1:6" x14ac:dyDescent="0.25">
      <c r="A1097" s="460"/>
      <c r="B1097" s="460"/>
      <c r="C1097" s="460"/>
      <c r="D1097" s="460"/>
      <c r="E1097" s="460"/>
      <c r="F1097" s="460"/>
    </row>
    <row r="1098" spans="1:6" x14ac:dyDescent="0.25">
      <c r="A1098" s="460"/>
      <c r="B1098" s="460"/>
      <c r="C1098" s="460"/>
      <c r="D1098" s="460"/>
      <c r="E1098" s="460"/>
      <c r="F1098" s="460"/>
    </row>
    <row r="1099" spans="1:6" x14ac:dyDescent="0.25">
      <c r="A1099" s="460"/>
      <c r="B1099" s="460"/>
      <c r="C1099" s="460"/>
      <c r="D1099" s="460"/>
      <c r="E1099" s="460"/>
      <c r="F1099" s="460"/>
    </row>
    <row r="1100" spans="1:6" x14ac:dyDescent="0.25">
      <c r="A1100" s="460"/>
      <c r="B1100" s="460"/>
      <c r="C1100" s="460"/>
      <c r="D1100" s="460"/>
      <c r="E1100" s="460"/>
      <c r="F1100" s="460"/>
    </row>
    <row r="1101" spans="1:6" x14ac:dyDescent="0.25">
      <c r="A1101" s="460"/>
      <c r="B1101" s="460"/>
      <c r="C1101" s="460"/>
      <c r="D1101" s="460"/>
      <c r="E1101" s="460"/>
      <c r="F1101" s="460"/>
    </row>
    <row r="1102" spans="1:6" x14ac:dyDescent="0.25">
      <c r="A1102" s="460"/>
      <c r="B1102" s="460"/>
      <c r="C1102" s="460"/>
      <c r="D1102" s="460"/>
      <c r="E1102" s="460"/>
      <c r="F1102" s="460"/>
    </row>
    <row r="1103" spans="1:6" x14ac:dyDescent="0.25">
      <c r="A1103" s="460"/>
      <c r="B1103" s="460"/>
      <c r="C1103" s="460"/>
      <c r="D1103" s="460"/>
      <c r="E1103" s="460"/>
      <c r="F1103" s="460"/>
    </row>
    <row r="1104" spans="1:6" x14ac:dyDescent="0.25">
      <c r="A1104" s="460"/>
      <c r="B1104" s="460"/>
      <c r="C1104" s="460"/>
      <c r="D1104" s="460"/>
      <c r="E1104" s="460"/>
      <c r="F1104" s="460"/>
    </row>
    <row r="1105" spans="1:6" x14ac:dyDescent="0.25">
      <c r="A1105" s="460"/>
      <c r="B1105" s="460"/>
      <c r="C1105" s="460"/>
      <c r="D1105" s="460"/>
      <c r="E1105" s="460"/>
      <c r="F1105" s="460"/>
    </row>
    <row r="1106" spans="1:6" x14ac:dyDescent="0.25">
      <c r="A1106" s="460"/>
      <c r="B1106" s="460"/>
      <c r="C1106" s="460"/>
      <c r="D1106" s="460"/>
      <c r="E1106" s="460"/>
      <c r="F1106" s="460"/>
    </row>
    <row r="1107" spans="1:6" x14ac:dyDescent="0.25">
      <c r="A1107" s="460"/>
      <c r="B1107" s="460"/>
      <c r="C1107" s="460"/>
      <c r="D1107" s="460"/>
      <c r="E1107" s="460"/>
      <c r="F1107" s="460"/>
    </row>
    <row r="1108" spans="1:6" x14ac:dyDescent="0.25">
      <c r="A1108" s="460"/>
      <c r="B1108" s="460"/>
      <c r="C1108" s="460"/>
      <c r="D1108" s="460"/>
      <c r="E1108" s="460"/>
      <c r="F1108" s="460"/>
    </row>
    <row r="1109" spans="1:6" x14ac:dyDescent="0.25">
      <c r="A1109" s="460"/>
      <c r="B1109" s="460"/>
      <c r="C1109" s="460"/>
      <c r="D1109" s="460"/>
      <c r="E1109" s="460"/>
      <c r="F1109" s="460"/>
    </row>
    <row r="1110" spans="1:6" x14ac:dyDescent="0.25">
      <c r="A1110" s="460"/>
      <c r="B1110" s="460"/>
      <c r="C1110" s="460"/>
      <c r="D1110" s="460"/>
      <c r="E1110" s="460"/>
      <c r="F1110" s="460"/>
    </row>
    <row r="1111" spans="1:6" x14ac:dyDescent="0.25">
      <c r="A1111" s="460"/>
      <c r="B1111" s="460"/>
      <c r="C1111" s="460"/>
      <c r="D1111" s="460"/>
      <c r="E1111" s="460"/>
      <c r="F1111" s="460"/>
    </row>
    <row r="1112" spans="1:6" x14ac:dyDescent="0.25">
      <c r="A1112" s="460"/>
      <c r="B1112" s="460"/>
      <c r="C1112" s="460"/>
      <c r="D1112" s="460"/>
      <c r="E1112" s="460"/>
      <c r="F1112" s="460"/>
    </row>
    <row r="1113" spans="1:6" x14ac:dyDescent="0.25">
      <c r="A1113" s="460"/>
      <c r="B1113" s="460"/>
      <c r="C1113" s="460"/>
      <c r="D1113" s="460"/>
      <c r="E1113" s="460"/>
      <c r="F1113" s="460"/>
    </row>
    <row r="1114" spans="1:6" x14ac:dyDescent="0.25">
      <c r="A1114" s="460"/>
      <c r="B1114" s="460"/>
      <c r="C1114" s="460"/>
      <c r="D1114" s="460"/>
      <c r="E1114" s="460"/>
      <c r="F1114" s="460"/>
    </row>
    <row r="1115" spans="1:6" x14ac:dyDescent="0.25">
      <c r="A1115" s="460"/>
      <c r="B1115" s="460"/>
      <c r="C1115" s="460"/>
      <c r="D1115" s="460"/>
      <c r="E1115" s="460"/>
      <c r="F1115" s="460"/>
    </row>
    <row r="1116" spans="1:6" x14ac:dyDescent="0.25">
      <c r="A1116" s="460"/>
      <c r="B1116" s="460"/>
      <c r="C1116" s="460"/>
      <c r="D1116" s="460"/>
      <c r="E1116" s="460"/>
      <c r="F1116" s="460"/>
    </row>
    <row r="1117" spans="1:6" x14ac:dyDescent="0.25">
      <c r="A1117" s="460"/>
      <c r="B1117" s="460"/>
      <c r="C1117" s="460"/>
      <c r="D1117" s="460"/>
      <c r="E1117" s="460"/>
      <c r="F1117" s="460"/>
    </row>
    <row r="1118" spans="1:6" x14ac:dyDescent="0.25">
      <c r="A1118" s="460"/>
      <c r="B1118" s="460"/>
      <c r="C1118" s="460"/>
      <c r="D1118" s="460"/>
      <c r="E1118" s="460"/>
      <c r="F1118" s="460"/>
    </row>
    <row r="1119" spans="1:6" x14ac:dyDescent="0.25">
      <c r="A1119" s="460"/>
      <c r="B1119" s="460"/>
      <c r="C1119" s="460"/>
      <c r="D1119" s="460"/>
      <c r="E1119" s="460"/>
      <c r="F1119" s="460"/>
    </row>
    <row r="1120" spans="1:6" x14ac:dyDescent="0.25">
      <c r="A1120" s="460"/>
      <c r="B1120" s="460"/>
      <c r="C1120" s="460"/>
      <c r="D1120" s="460"/>
      <c r="E1120" s="460"/>
      <c r="F1120" s="460"/>
    </row>
    <row r="1121" spans="1:6" x14ac:dyDescent="0.25">
      <c r="A1121" s="460"/>
      <c r="B1121" s="460"/>
      <c r="C1121" s="460"/>
      <c r="D1121" s="460"/>
      <c r="E1121" s="460"/>
      <c r="F1121" s="460"/>
    </row>
    <row r="1122" spans="1:6" x14ac:dyDescent="0.25">
      <c r="A1122" s="460"/>
      <c r="B1122" s="460"/>
      <c r="C1122" s="460"/>
      <c r="D1122" s="460"/>
      <c r="E1122" s="460"/>
      <c r="F1122" s="460"/>
    </row>
    <row r="1123" spans="1:6" x14ac:dyDescent="0.25">
      <c r="A1123" s="460"/>
      <c r="B1123" s="460"/>
      <c r="C1123" s="460"/>
      <c r="D1123" s="460"/>
      <c r="E1123" s="460"/>
      <c r="F1123" s="460"/>
    </row>
    <row r="1124" spans="1:6" x14ac:dyDescent="0.25">
      <c r="A1124" s="460"/>
      <c r="B1124" s="460"/>
      <c r="C1124" s="460"/>
      <c r="D1124" s="460"/>
      <c r="E1124" s="460"/>
      <c r="F1124" s="460"/>
    </row>
    <row r="1125" spans="1:6" x14ac:dyDescent="0.25">
      <c r="A1125" s="460"/>
      <c r="B1125" s="460"/>
      <c r="C1125" s="460"/>
      <c r="D1125" s="460"/>
      <c r="E1125" s="460"/>
      <c r="F1125" s="460"/>
    </row>
    <row r="1126" spans="1:6" x14ac:dyDescent="0.25">
      <c r="A1126" s="460"/>
      <c r="B1126" s="460"/>
      <c r="C1126" s="460"/>
      <c r="D1126" s="460"/>
      <c r="E1126" s="460"/>
      <c r="F1126" s="460"/>
    </row>
    <row r="1127" spans="1:6" x14ac:dyDescent="0.25">
      <c r="A1127" s="460"/>
      <c r="B1127" s="460"/>
      <c r="C1127" s="460"/>
      <c r="D1127" s="460"/>
      <c r="E1127" s="460"/>
      <c r="F1127" s="460"/>
    </row>
    <row r="1128" spans="1:6" x14ac:dyDescent="0.25">
      <c r="A1128" s="460"/>
      <c r="B1128" s="460"/>
      <c r="C1128" s="460"/>
      <c r="D1128" s="460"/>
      <c r="E1128" s="460"/>
      <c r="F1128" s="460"/>
    </row>
    <row r="1129" spans="1:6" x14ac:dyDescent="0.25">
      <c r="A1129" s="460"/>
      <c r="B1129" s="460"/>
      <c r="C1129" s="460"/>
      <c r="D1129" s="460"/>
      <c r="E1129" s="460"/>
      <c r="F1129" s="460"/>
    </row>
    <row r="1130" spans="1:6" x14ac:dyDescent="0.25">
      <c r="A1130" s="460"/>
      <c r="B1130" s="460"/>
      <c r="C1130" s="460"/>
      <c r="D1130" s="460"/>
      <c r="E1130" s="460"/>
      <c r="F1130" s="460"/>
    </row>
    <row r="1131" spans="1:6" x14ac:dyDescent="0.25">
      <c r="A1131" s="460"/>
      <c r="B1131" s="460"/>
      <c r="C1131" s="460"/>
      <c r="D1131" s="460"/>
      <c r="E1131" s="460"/>
      <c r="F1131" s="460"/>
    </row>
    <row r="1132" spans="1:6" x14ac:dyDescent="0.25">
      <c r="A1132" s="460"/>
      <c r="B1132" s="460"/>
      <c r="C1132" s="460"/>
      <c r="D1132" s="460"/>
      <c r="E1132" s="460"/>
      <c r="F1132" s="460"/>
    </row>
    <row r="1133" spans="1:6" x14ac:dyDescent="0.25">
      <c r="A1133" s="460"/>
      <c r="B1133" s="460"/>
      <c r="C1133" s="460"/>
      <c r="D1133" s="460"/>
      <c r="E1133" s="460"/>
      <c r="F1133" s="460"/>
    </row>
    <row r="1134" spans="1:6" x14ac:dyDescent="0.25">
      <c r="A1134" s="460"/>
      <c r="B1134" s="460"/>
      <c r="C1134" s="460"/>
      <c r="D1134" s="460"/>
      <c r="E1134" s="460"/>
      <c r="F1134" s="460"/>
    </row>
    <row r="1135" spans="1:6" x14ac:dyDescent="0.25">
      <c r="A1135" s="460"/>
      <c r="B1135" s="460"/>
      <c r="C1135" s="460"/>
      <c r="D1135" s="460"/>
      <c r="E1135" s="460"/>
      <c r="F1135" s="460"/>
    </row>
    <row r="1136" spans="1:6" x14ac:dyDescent="0.25">
      <c r="A1136" s="460"/>
      <c r="B1136" s="460"/>
      <c r="C1136" s="460"/>
      <c r="D1136" s="460"/>
      <c r="E1136" s="460"/>
      <c r="F1136" s="460"/>
    </row>
    <row r="1137" spans="1:6" x14ac:dyDescent="0.25">
      <c r="A1137" s="460"/>
      <c r="B1137" s="460"/>
      <c r="C1137" s="460"/>
      <c r="D1137" s="460"/>
      <c r="E1137" s="460"/>
      <c r="F1137" s="460"/>
    </row>
    <row r="1138" spans="1:6" x14ac:dyDescent="0.25">
      <c r="A1138" s="460"/>
      <c r="B1138" s="460"/>
      <c r="C1138" s="460"/>
      <c r="D1138" s="460"/>
      <c r="E1138" s="460"/>
      <c r="F1138" s="460"/>
    </row>
    <row r="1139" spans="1:6" x14ac:dyDescent="0.25">
      <c r="A1139" s="460"/>
      <c r="B1139" s="460"/>
      <c r="C1139" s="460"/>
      <c r="D1139" s="460"/>
      <c r="E1139" s="460"/>
      <c r="F1139" s="460"/>
    </row>
    <row r="1140" spans="1:6" x14ac:dyDescent="0.25">
      <c r="A1140" s="460"/>
      <c r="B1140" s="460"/>
      <c r="C1140" s="460"/>
      <c r="D1140" s="460"/>
      <c r="E1140" s="460"/>
      <c r="F1140" s="460"/>
    </row>
    <row r="1141" spans="1:6" x14ac:dyDescent="0.25">
      <c r="A1141" s="460"/>
      <c r="B1141" s="460"/>
      <c r="C1141" s="460"/>
      <c r="D1141" s="460"/>
      <c r="E1141" s="460"/>
      <c r="F1141" s="460"/>
    </row>
    <row r="1142" spans="1:6" x14ac:dyDescent="0.25">
      <c r="A1142" s="460"/>
      <c r="B1142" s="460"/>
      <c r="C1142" s="460"/>
      <c r="D1142" s="460"/>
      <c r="E1142" s="460"/>
      <c r="F1142" s="460"/>
    </row>
    <row r="1143" spans="1:6" x14ac:dyDescent="0.25">
      <c r="A1143" s="460"/>
      <c r="B1143" s="460"/>
      <c r="C1143" s="460"/>
      <c r="D1143" s="460"/>
      <c r="E1143" s="460"/>
      <c r="F1143" s="460"/>
    </row>
    <row r="1144" spans="1:6" x14ac:dyDescent="0.25">
      <c r="A1144" s="460"/>
      <c r="B1144" s="460"/>
      <c r="C1144" s="460"/>
      <c r="D1144" s="460"/>
      <c r="E1144" s="460"/>
      <c r="F1144" s="460"/>
    </row>
    <row r="1145" spans="1:6" x14ac:dyDescent="0.25">
      <c r="A1145" s="460"/>
      <c r="B1145" s="460"/>
      <c r="C1145" s="460"/>
      <c r="D1145" s="460"/>
      <c r="E1145" s="460"/>
      <c r="F1145" s="460"/>
    </row>
    <row r="1146" spans="1:6" x14ac:dyDescent="0.25">
      <c r="A1146" s="460"/>
      <c r="B1146" s="460"/>
      <c r="C1146" s="460"/>
      <c r="D1146" s="460"/>
      <c r="E1146" s="460"/>
      <c r="F1146" s="460"/>
    </row>
    <row r="1147" spans="1:6" x14ac:dyDescent="0.25">
      <c r="A1147" s="460"/>
      <c r="B1147" s="460"/>
      <c r="C1147" s="460"/>
      <c r="D1147" s="460"/>
      <c r="E1147" s="460"/>
      <c r="F1147" s="460"/>
    </row>
    <row r="1148" spans="1:6" x14ac:dyDescent="0.25">
      <c r="A1148" s="460"/>
      <c r="B1148" s="460"/>
      <c r="C1148" s="460"/>
      <c r="D1148" s="460"/>
      <c r="E1148" s="460"/>
      <c r="F1148" s="460"/>
    </row>
    <row r="1149" spans="1:6" x14ac:dyDescent="0.25">
      <c r="A1149" s="460"/>
      <c r="B1149" s="460"/>
      <c r="C1149" s="460"/>
      <c r="D1149" s="460"/>
      <c r="E1149" s="460"/>
      <c r="F1149" s="460"/>
    </row>
    <row r="1150" spans="1:6" x14ac:dyDescent="0.25">
      <c r="A1150" s="460"/>
      <c r="B1150" s="460"/>
      <c r="C1150" s="460"/>
      <c r="D1150" s="460"/>
      <c r="E1150" s="460"/>
      <c r="F1150" s="460"/>
    </row>
    <row r="1151" spans="1:6" x14ac:dyDescent="0.25">
      <c r="A1151" s="460"/>
      <c r="B1151" s="460"/>
      <c r="C1151" s="460"/>
      <c r="D1151" s="460"/>
      <c r="E1151" s="460"/>
      <c r="F1151" s="460"/>
    </row>
    <row r="1152" spans="1:6" x14ac:dyDescent="0.25">
      <c r="A1152" s="460"/>
      <c r="B1152" s="460"/>
      <c r="C1152" s="460"/>
      <c r="D1152" s="460"/>
      <c r="E1152" s="460"/>
      <c r="F1152" s="460"/>
    </row>
    <row r="1153" spans="1:6" x14ac:dyDescent="0.25">
      <c r="A1153" s="460"/>
      <c r="B1153" s="460"/>
      <c r="C1153" s="460"/>
      <c r="D1153" s="460"/>
      <c r="E1153" s="460"/>
      <c r="F1153" s="460"/>
    </row>
    <row r="1154" spans="1:6" x14ac:dyDescent="0.25">
      <c r="A1154" s="460"/>
      <c r="B1154" s="460"/>
      <c r="C1154" s="460"/>
      <c r="D1154" s="460"/>
      <c r="E1154" s="460"/>
      <c r="F1154" s="460"/>
    </row>
    <row r="1155" spans="1:6" x14ac:dyDescent="0.25">
      <c r="A1155" s="460"/>
      <c r="B1155" s="460"/>
      <c r="C1155" s="460"/>
      <c r="D1155" s="460"/>
      <c r="E1155" s="460"/>
      <c r="F1155" s="460"/>
    </row>
    <row r="1156" spans="1:6" x14ac:dyDescent="0.25">
      <c r="A1156" s="460"/>
      <c r="B1156" s="460"/>
      <c r="C1156" s="460"/>
      <c r="D1156" s="460"/>
      <c r="E1156" s="460"/>
      <c r="F1156" s="460"/>
    </row>
    <row r="1157" spans="1:6" x14ac:dyDescent="0.25">
      <c r="A1157" s="460"/>
      <c r="B1157" s="460"/>
      <c r="C1157" s="460"/>
      <c r="D1157" s="460"/>
      <c r="E1157" s="460"/>
      <c r="F1157" s="460"/>
    </row>
    <row r="1158" spans="1:6" x14ac:dyDescent="0.25">
      <c r="A1158" s="460"/>
      <c r="B1158" s="460"/>
      <c r="C1158" s="460"/>
      <c r="D1158" s="460"/>
      <c r="E1158" s="460"/>
      <c r="F1158" s="460"/>
    </row>
    <row r="1159" spans="1:6" x14ac:dyDescent="0.25">
      <c r="A1159" s="460"/>
      <c r="B1159" s="460"/>
      <c r="C1159" s="460"/>
      <c r="D1159" s="460"/>
      <c r="E1159" s="460"/>
      <c r="F1159" s="460"/>
    </row>
    <row r="1160" spans="1:6" x14ac:dyDescent="0.25">
      <c r="A1160" s="460"/>
      <c r="B1160" s="460"/>
      <c r="C1160" s="460"/>
      <c r="D1160" s="460"/>
      <c r="E1160" s="460"/>
      <c r="F1160" s="460"/>
    </row>
    <row r="1161" spans="1:6" x14ac:dyDescent="0.25">
      <c r="A1161" s="460"/>
      <c r="B1161" s="460"/>
      <c r="C1161" s="460"/>
      <c r="D1161" s="460"/>
      <c r="E1161" s="460"/>
      <c r="F1161" s="460"/>
    </row>
    <row r="1162" spans="1:6" x14ac:dyDescent="0.25">
      <c r="A1162" s="460"/>
      <c r="B1162" s="460"/>
      <c r="C1162" s="460"/>
      <c r="D1162" s="460"/>
      <c r="E1162" s="460"/>
      <c r="F1162" s="460"/>
    </row>
    <row r="1163" spans="1:6" x14ac:dyDescent="0.25">
      <c r="A1163" s="460"/>
      <c r="B1163" s="460"/>
      <c r="C1163" s="460"/>
      <c r="D1163" s="460"/>
      <c r="E1163" s="460"/>
      <c r="F1163" s="460"/>
    </row>
    <row r="1164" spans="1:6" x14ac:dyDescent="0.25">
      <c r="A1164" s="460"/>
      <c r="B1164" s="460"/>
      <c r="C1164" s="460"/>
      <c r="D1164" s="460"/>
      <c r="E1164" s="460"/>
      <c r="F1164" s="460"/>
    </row>
    <row r="1165" spans="1:6" x14ac:dyDescent="0.25">
      <c r="A1165" s="460"/>
      <c r="B1165" s="460"/>
      <c r="C1165" s="460"/>
      <c r="D1165" s="460"/>
      <c r="E1165" s="460"/>
      <c r="F1165" s="460"/>
    </row>
    <row r="1166" spans="1:6" x14ac:dyDescent="0.25">
      <c r="A1166" s="460"/>
      <c r="B1166" s="460"/>
      <c r="C1166" s="460"/>
      <c r="D1166" s="460"/>
      <c r="E1166" s="460"/>
      <c r="F1166" s="460"/>
    </row>
    <row r="1167" spans="1:6" x14ac:dyDescent="0.25">
      <c r="A1167" s="460"/>
      <c r="B1167" s="460"/>
      <c r="C1167" s="460"/>
      <c r="D1167" s="460"/>
      <c r="E1167" s="460"/>
      <c r="F1167" s="460"/>
    </row>
    <row r="1168" spans="1:6" x14ac:dyDescent="0.25">
      <c r="A1168" s="460"/>
      <c r="B1168" s="460"/>
      <c r="C1168" s="460"/>
      <c r="D1168" s="460"/>
      <c r="E1168" s="460"/>
      <c r="F1168" s="460"/>
    </row>
    <row r="1169" spans="1:6" x14ac:dyDescent="0.25">
      <c r="A1169" s="460"/>
      <c r="B1169" s="460"/>
      <c r="C1169" s="460"/>
      <c r="D1169" s="460"/>
      <c r="E1169" s="460"/>
      <c r="F1169" s="460"/>
    </row>
    <row r="1170" spans="1:6" x14ac:dyDescent="0.25">
      <c r="A1170" s="460"/>
      <c r="B1170" s="460"/>
      <c r="C1170" s="460"/>
      <c r="D1170" s="460"/>
      <c r="E1170" s="460"/>
      <c r="F1170" s="460"/>
    </row>
    <row r="1171" spans="1:6" x14ac:dyDescent="0.25">
      <c r="A1171" s="460"/>
      <c r="B1171" s="460"/>
      <c r="C1171" s="460"/>
      <c r="D1171" s="460"/>
      <c r="E1171" s="460"/>
      <c r="F1171" s="460"/>
    </row>
    <row r="1172" spans="1:6" x14ac:dyDescent="0.25">
      <c r="A1172" s="460"/>
      <c r="B1172" s="460"/>
      <c r="C1172" s="460"/>
      <c r="D1172" s="460"/>
      <c r="E1172" s="460"/>
      <c r="F1172" s="460"/>
    </row>
    <row r="1173" spans="1:6" x14ac:dyDescent="0.25">
      <c r="A1173" s="460"/>
      <c r="B1173" s="460"/>
      <c r="C1173" s="460"/>
      <c r="D1173" s="460"/>
      <c r="E1173" s="460"/>
      <c r="F1173" s="460"/>
    </row>
    <row r="1174" spans="1:6" x14ac:dyDescent="0.25">
      <c r="A1174" s="460"/>
      <c r="B1174" s="460"/>
      <c r="C1174" s="460"/>
      <c r="D1174" s="460"/>
      <c r="E1174" s="460"/>
      <c r="F1174" s="460"/>
    </row>
    <row r="1175" spans="1:6" x14ac:dyDescent="0.25">
      <c r="A1175" s="460"/>
      <c r="B1175" s="460"/>
      <c r="C1175" s="460"/>
      <c r="D1175" s="460"/>
      <c r="E1175" s="460"/>
      <c r="F1175" s="460"/>
    </row>
    <row r="1176" spans="1:6" x14ac:dyDescent="0.25">
      <c r="A1176" s="460"/>
      <c r="B1176" s="460"/>
      <c r="C1176" s="460"/>
      <c r="D1176" s="460"/>
      <c r="E1176" s="460"/>
      <c r="F1176" s="460"/>
    </row>
    <row r="1177" spans="1:6" x14ac:dyDescent="0.25">
      <c r="A1177" s="460"/>
      <c r="B1177" s="460"/>
      <c r="C1177" s="460"/>
      <c r="D1177" s="460"/>
      <c r="E1177" s="460"/>
      <c r="F1177" s="460"/>
    </row>
    <row r="1178" spans="1:6" x14ac:dyDescent="0.25">
      <c r="A1178" s="460"/>
      <c r="B1178" s="460"/>
      <c r="C1178" s="460"/>
      <c r="D1178" s="460"/>
      <c r="E1178" s="460"/>
      <c r="F1178" s="460"/>
    </row>
    <row r="1179" spans="1:6" x14ac:dyDescent="0.25">
      <c r="A1179" s="460"/>
      <c r="B1179" s="460"/>
      <c r="C1179" s="460"/>
      <c r="D1179" s="460"/>
      <c r="E1179" s="460"/>
      <c r="F1179" s="460"/>
    </row>
    <row r="1180" spans="1:6" x14ac:dyDescent="0.25">
      <c r="A1180" s="460"/>
      <c r="B1180" s="460"/>
      <c r="C1180" s="460"/>
      <c r="D1180" s="460"/>
      <c r="E1180" s="460"/>
      <c r="F1180" s="460"/>
    </row>
    <row r="1181" spans="1:6" x14ac:dyDescent="0.25">
      <c r="A1181" s="460"/>
      <c r="B1181" s="460"/>
      <c r="C1181" s="460"/>
      <c r="D1181" s="460"/>
      <c r="E1181" s="460"/>
      <c r="F1181" s="460"/>
    </row>
    <row r="1182" spans="1:6" x14ac:dyDescent="0.25">
      <c r="A1182" s="460"/>
      <c r="B1182" s="460"/>
      <c r="C1182" s="460"/>
      <c r="D1182" s="460"/>
      <c r="E1182" s="460"/>
      <c r="F1182" s="460"/>
    </row>
    <row r="1183" spans="1:6" x14ac:dyDescent="0.25">
      <c r="A1183" s="460"/>
      <c r="B1183" s="460"/>
      <c r="C1183" s="460"/>
      <c r="D1183" s="460"/>
      <c r="E1183" s="460"/>
      <c r="F1183" s="460"/>
    </row>
    <row r="1184" spans="1:6" x14ac:dyDescent="0.25">
      <c r="A1184" s="460"/>
      <c r="B1184" s="460"/>
      <c r="C1184" s="460"/>
      <c r="D1184" s="460"/>
      <c r="E1184" s="460"/>
      <c r="F1184" s="460"/>
    </row>
    <row r="1185" spans="1:6" x14ac:dyDescent="0.25">
      <c r="A1185" s="460"/>
      <c r="B1185" s="460"/>
      <c r="C1185" s="460"/>
      <c r="D1185" s="460"/>
      <c r="E1185" s="460"/>
      <c r="F1185" s="460"/>
    </row>
    <row r="1186" spans="1:6" x14ac:dyDescent="0.25">
      <c r="A1186" s="460"/>
      <c r="B1186" s="460"/>
      <c r="C1186" s="460"/>
      <c r="D1186" s="460"/>
      <c r="E1186" s="460"/>
      <c r="F1186" s="460"/>
    </row>
    <row r="1187" spans="1:6" x14ac:dyDescent="0.25">
      <c r="A1187" s="460"/>
      <c r="B1187" s="460"/>
      <c r="C1187" s="460"/>
      <c r="D1187" s="460"/>
      <c r="E1187" s="460"/>
      <c r="F1187" s="460"/>
    </row>
    <row r="1188" spans="1:6" x14ac:dyDescent="0.25">
      <c r="A1188" s="460"/>
      <c r="B1188" s="460"/>
      <c r="C1188" s="460"/>
      <c r="D1188" s="460"/>
      <c r="E1188" s="460"/>
      <c r="F1188" s="460"/>
    </row>
    <row r="1189" spans="1:6" x14ac:dyDescent="0.25">
      <c r="A1189" s="460"/>
      <c r="B1189" s="460"/>
      <c r="C1189" s="460"/>
      <c r="D1189" s="460"/>
      <c r="E1189" s="460"/>
      <c r="F1189" s="460"/>
    </row>
    <row r="1190" spans="1:6" x14ac:dyDescent="0.25">
      <c r="A1190" s="460"/>
      <c r="B1190" s="460"/>
      <c r="C1190" s="460"/>
      <c r="D1190" s="460"/>
      <c r="E1190" s="460"/>
      <c r="F1190" s="460"/>
    </row>
    <row r="1191" spans="1:6" x14ac:dyDescent="0.25">
      <c r="A1191" s="460"/>
      <c r="B1191" s="460"/>
      <c r="C1191" s="460"/>
      <c r="D1191" s="460"/>
      <c r="E1191" s="460"/>
      <c r="F1191" s="460"/>
    </row>
    <row r="1192" spans="1:6" x14ac:dyDescent="0.25">
      <c r="A1192" s="460"/>
      <c r="B1192" s="460"/>
      <c r="C1192" s="460"/>
      <c r="D1192" s="460"/>
      <c r="E1192" s="460"/>
      <c r="F1192" s="460"/>
    </row>
    <row r="1193" spans="1:6" x14ac:dyDescent="0.25">
      <c r="A1193" s="460"/>
      <c r="B1193" s="460"/>
      <c r="C1193" s="460"/>
      <c r="D1193" s="460"/>
      <c r="E1193" s="460"/>
      <c r="F1193" s="460"/>
    </row>
    <row r="1194" spans="1:6" x14ac:dyDescent="0.25">
      <c r="A1194" s="460"/>
      <c r="B1194" s="460"/>
      <c r="C1194" s="460"/>
      <c r="D1194" s="460"/>
      <c r="E1194" s="460"/>
      <c r="F1194" s="460"/>
    </row>
    <row r="1195" spans="1:6" x14ac:dyDescent="0.25">
      <c r="A1195" s="460"/>
      <c r="B1195" s="460"/>
      <c r="C1195" s="460"/>
      <c r="D1195" s="460"/>
      <c r="E1195" s="460"/>
      <c r="F1195" s="460"/>
    </row>
    <row r="1196" spans="1:6" x14ac:dyDescent="0.25">
      <c r="A1196" s="460"/>
      <c r="B1196" s="460"/>
      <c r="C1196" s="460"/>
      <c r="D1196" s="460"/>
      <c r="E1196" s="460"/>
      <c r="F1196" s="460"/>
    </row>
    <row r="1197" spans="1:6" x14ac:dyDescent="0.25">
      <c r="A1197" s="460"/>
      <c r="B1197" s="460"/>
      <c r="C1197" s="460"/>
      <c r="D1197" s="460"/>
      <c r="E1197" s="460"/>
      <c r="F1197" s="460"/>
    </row>
    <row r="1198" spans="1:6" x14ac:dyDescent="0.25">
      <c r="A1198" s="460"/>
      <c r="B1198" s="460"/>
      <c r="C1198" s="460"/>
      <c r="D1198" s="460"/>
      <c r="E1198" s="460"/>
      <c r="F1198" s="460"/>
    </row>
    <row r="1199" spans="1:6" x14ac:dyDescent="0.25">
      <c r="A1199" s="460"/>
      <c r="B1199" s="460"/>
      <c r="C1199" s="460"/>
      <c r="D1199" s="460"/>
      <c r="E1199" s="460"/>
      <c r="F1199" s="460"/>
    </row>
    <row r="1200" spans="1:6" x14ac:dyDescent="0.25">
      <c r="A1200" s="460"/>
      <c r="B1200" s="460"/>
      <c r="C1200" s="460"/>
      <c r="D1200" s="460"/>
      <c r="E1200" s="460"/>
      <c r="F1200" s="460"/>
    </row>
    <row r="1201" spans="1:6" x14ac:dyDescent="0.25">
      <c r="A1201" s="460"/>
      <c r="B1201" s="460"/>
      <c r="C1201" s="460"/>
      <c r="D1201" s="460"/>
      <c r="E1201" s="460"/>
      <c r="F1201" s="460"/>
    </row>
    <row r="1202" spans="1:6" x14ac:dyDescent="0.25">
      <c r="A1202" s="460"/>
      <c r="B1202" s="460"/>
      <c r="C1202" s="460"/>
      <c r="D1202" s="460"/>
      <c r="E1202" s="460"/>
      <c r="F1202" s="460"/>
    </row>
    <row r="1203" spans="1:6" x14ac:dyDescent="0.25">
      <c r="A1203" s="460"/>
      <c r="B1203" s="460"/>
      <c r="C1203" s="460"/>
      <c r="D1203" s="460"/>
      <c r="E1203" s="460"/>
      <c r="F1203" s="460"/>
    </row>
    <row r="1204" spans="1:6" x14ac:dyDescent="0.25">
      <c r="A1204" s="460"/>
      <c r="B1204" s="460"/>
      <c r="C1204" s="460"/>
      <c r="D1204" s="460"/>
      <c r="E1204" s="460"/>
      <c r="F1204" s="460"/>
    </row>
    <row r="1205" spans="1:6" x14ac:dyDescent="0.25">
      <c r="A1205" s="460"/>
      <c r="B1205" s="460"/>
      <c r="C1205" s="460"/>
      <c r="D1205" s="460"/>
      <c r="E1205" s="460"/>
      <c r="F1205" s="460"/>
    </row>
    <row r="1206" spans="1:6" x14ac:dyDescent="0.25">
      <c r="A1206" s="460"/>
      <c r="B1206" s="460"/>
      <c r="C1206" s="460"/>
      <c r="D1206" s="460"/>
      <c r="E1206" s="460"/>
      <c r="F1206" s="460"/>
    </row>
    <row r="1207" spans="1:6" x14ac:dyDescent="0.25">
      <c r="A1207" s="460"/>
      <c r="B1207" s="460"/>
      <c r="C1207" s="460"/>
      <c r="D1207" s="460"/>
      <c r="E1207" s="460"/>
      <c r="F1207" s="460"/>
    </row>
    <row r="1208" spans="1:6" x14ac:dyDescent="0.25">
      <c r="A1208" s="460"/>
      <c r="B1208" s="460"/>
      <c r="C1208" s="460"/>
      <c r="D1208" s="460"/>
      <c r="E1208" s="460"/>
      <c r="F1208" s="460"/>
    </row>
    <row r="1209" spans="1:6" x14ac:dyDescent="0.25">
      <c r="A1209" s="460"/>
      <c r="B1209" s="460"/>
      <c r="C1209" s="460"/>
      <c r="D1209" s="460"/>
      <c r="E1209" s="460"/>
      <c r="F1209" s="460"/>
    </row>
    <row r="1210" spans="1:6" x14ac:dyDescent="0.25">
      <c r="A1210" s="460"/>
      <c r="B1210" s="460"/>
      <c r="C1210" s="460"/>
      <c r="D1210" s="460"/>
      <c r="E1210" s="460"/>
      <c r="F1210" s="460"/>
    </row>
    <row r="1211" spans="1:6" x14ac:dyDescent="0.25">
      <c r="A1211" s="460"/>
      <c r="B1211" s="460"/>
      <c r="C1211" s="460"/>
      <c r="D1211" s="460"/>
      <c r="E1211" s="460"/>
      <c r="F1211" s="460"/>
    </row>
    <row r="1212" spans="1:6" x14ac:dyDescent="0.25">
      <c r="A1212" s="460"/>
      <c r="B1212" s="460"/>
      <c r="C1212" s="460"/>
      <c r="D1212" s="460"/>
      <c r="E1212" s="460"/>
      <c r="F1212" s="460"/>
    </row>
    <row r="1213" spans="1:6" x14ac:dyDescent="0.25">
      <c r="A1213" s="460"/>
      <c r="B1213" s="460"/>
      <c r="C1213" s="460"/>
      <c r="D1213" s="460"/>
      <c r="E1213" s="460"/>
      <c r="F1213" s="460"/>
    </row>
    <row r="1214" spans="1:6" x14ac:dyDescent="0.25">
      <c r="A1214" s="460"/>
      <c r="B1214" s="460"/>
      <c r="C1214" s="460"/>
      <c r="D1214" s="460"/>
      <c r="E1214" s="460"/>
      <c r="F1214" s="460"/>
    </row>
    <row r="1215" spans="1:6" x14ac:dyDescent="0.25">
      <c r="A1215" s="460"/>
      <c r="B1215" s="460"/>
      <c r="C1215" s="460"/>
      <c r="D1215" s="460"/>
      <c r="E1215" s="460"/>
      <c r="F1215" s="460"/>
    </row>
    <row r="1216" spans="1:6" x14ac:dyDescent="0.25">
      <c r="A1216" s="460"/>
      <c r="B1216" s="460"/>
      <c r="C1216" s="460"/>
      <c r="D1216" s="460"/>
      <c r="E1216" s="460"/>
      <c r="F1216" s="460"/>
    </row>
    <row r="1217" spans="1:6" x14ac:dyDescent="0.25">
      <c r="A1217" s="460"/>
      <c r="B1217" s="460"/>
      <c r="C1217" s="460"/>
      <c r="D1217" s="460"/>
      <c r="E1217" s="460"/>
      <c r="F1217" s="460"/>
    </row>
    <row r="1218" spans="1:6" x14ac:dyDescent="0.25">
      <c r="A1218" s="460"/>
      <c r="B1218" s="460"/>
      <c r="C1218" s="460"/>
      <c r="D1218" s="460"/>
      <c r="E1218" s="460"/>
      <c r="F1218" s="460"/>
    </row>
    <row r="1219" spans="1:6" x14ac:dyDescent="0.25">
      <c r="A1219" s="460"/>
      <c r="B1219" s="460"/>
      <c r="C1219" s="460"/>
      <c r="D1219" s="460"/>
      <c r="E1219" s="460"/>
      <c r="F1219" s="460"/>
    </row>
    <row r="1220" spans="1:6" x14ac:dyDescent="0.25">
      <c r="A1220" s="460"/>
      <c r="B1220" s="460"/>
      <c r="C1220" s="460"/>
      <c r="D1220" s="460"/>
      <c r="E1220" s="460"/>
      <c r="F1220" s="460"/>
    </row>
    <row r="1221" spans="1:6" x14ac:dyDescent="0.25">
      <c r="A1221" s="460"/>
      <c r="B1221" s="460"/>
      <c r="C1221" s="460"/>
      <c r="D1221" s="460"/>
      <c r="E1221" s="460"/>
      <c r="F1221" s="460"/>
    </row>
    <row r="1222" spans="1:6" x14ac:dyDescent="0.25">
      <c r="A1222" s="460"/>
      <c r="B1222" s="460"/>
      <c r="C1222" s="460"/>
      <c r="D1222" s="460"/>
      <c r="E1222" s="460"/>
      <c r="F1222" s="460"/>
    </row>
    <row r="1223" spans="1:6" x14ac:dyDescent="0.25">
      <c r="A1223" s="460"/>
      <c r="B1223" s="460"/>
      <c r="C1223" s="460"/>
      <c r="D1223" s="460"/>
      <c r="E1223" s="460"/>
      <c r="F1223" s="460"/>
    </row>
    <row r="1224" spans="1:6" x14ac:dyDescent="0.25">
      <c r="A1224" s="460"/>
      <c r="B1224" s="460"/>
      <c r="C1224" s="460"/>
      <c r="D1224" s="460"/>
      <c r="E1224" s="460"/>
      <c r="F1224" s="460"/>
    </row>
    <row r="1225" spans="1:6" x14ac:dyDescent="0.25">
      <c r="A1225" s="460"/>
      <c r="B1225" s="460"/>
      <c r="C1225" s="460"/>
      <c r="D1225" s="460"/>
      <c r="E1225" s="460"/>
      <c r="F1225" s="460"/>
    </row>
    <row r="1226" spans="1:6" x14ac:dyDescent="0.25">
      <c r="A1226" s="460"/>
      <c r="B1226" s="460"/>
      <c r="C1226" s="460"/>
      <c r="D1226" s="460"/>
      <c r="E1226" s="460"/>
      <c r="F1226" s="460"/>
    </row>
    <row r="1227" spans="1:6" x14ac:dyDescent="0.25">
      <c r="A1227" s="460"/>
      <c r="B1227" s="460"/>
      <c r="C1227" s="460"/>
      <c r="D1227" s="460"/>
      <c r="E1227" s="460"/>
      <c r="F1227" s="460"/>
    </row>
    <row r="1228" spans="1:6" x14ac:dyDescent="0.25">
      <c r="A1228" s="460"/>
      <c r="B1228" s="460"/>
      <c r="C1228" s="460"/>
      <c r="D1228" s="460"/>
      <c r="E1228" s="460"/>
      <c r="F1228" s="460"/>
    </row>
    <row r="1229" spans="1:6" x14ac:dyDescent="0.25">
      <c r="A1229" s="460"/>
      <c r="B1229" s="460"/>
      <c r="C1229" s="460"/>
      <c r="D1229" s="460"/>
      <c r="E1229" s="460"/>
      <c r="F1229" s="460"/>
    </row>
    <row r="1230" spans="1:6" x14ac:dyDescent="0.25">
      <c r="A1230" s="460"/>
      <c r="B1230" s="460"/>
      <c r="C1230" s="460"/>
      <c r="D1230" s="460"/>
      <c r="E1230" s="460"/>
      <c r="F1230" s="460"/>
    </row>
    <row r="1231" spans="1:6" x14ac:dyDescent="0.25">
      <c r="A1231" s="460"/>
      <c r="B1231" s="460"/>
      <c r="C1231" s="460"/>
      <c r="D1231" s="460"/>
      <c r="E1231" s="460"/>
      <c r="F1231" s="460"/>
    </row>
    <row r="1232" spans="1:6" x14ac:dyDescent="0.25">
      <c r="A1232" s="460"/>
      <c r="B1232" s="460"/>
      <c r="C1232" s="460"/>
      <c r="D1232" s="460"/>
      <c r="E1232" s="460"/>
      <c r="F1232" s="460"/>
    </row>
    <row r="1233" spans="1:6" x14ac:dyDescent="0.25">
      <c r="A1233" s="460"/>
      <c r="B1233" s="460"/>
      <c r="C1233" s="460"/>
      <c r="D1233" s="460"/>
      <c r="E1233" s="460"/>
      <c r="F1233" s="460"/>
    </row>
    <row r="1234" spans="1:6" x14ac:dyDescent="0.25">
      <c r="A1234" s="460"/>
      <c r="B1234" s="460"/>
      <c r="C1234" s="460"/>
      <c r="D1234" s="460"/>
      <c r="E1234" s="460"/>
      <c r="F1234" s="460"/>
    </row>
    <row r="1235" spans="1:6" x14ac:dyDescent="0.25">
      <c r="A1235" s="460"/>
      <c r="B1235" s="460"/>
      <c r="C1235" s="460"/>
      <c r="D1235" s="460"/>
      <c r="E1235" s="460"/>
      <c r="F1235" s="460"/>
    </row>
    <row r="1236" spans="1:6" x14ac:dyDescent="0.25">
      <c r="A1236" s="460"/>
      <c r="B1236" s="460"/>
      <c r="C1236" s="460"/>
      <c r="D1236" s="460"/>
      <c r="E1236" s="460"/>
      <c r="F1236" s="460"/>
    </row>
    <row r="1237" spans="1:6" x14ac:dyDescent="0.25">
      <c r="A1237" s="460"/>
      <c r="B1237" s="460"/>
      <c r="C1237" s="460"/>
      <c r="D1237" s="460"/>
      <c r="E1237" s="460"/>
      <c r="F1237" s="460"/>
    </row>
    <row r="1238" spans="1:6" x14ac:dyDescent="0.25">
      <c r="A1238" s="460"/>
      <c r="B1238" s="460"/>
      <c r="C1238" s="460"/>
      <c r="D1238" s="460"/>
      <c r="E1238" s="460"/>
      <c r="F1238" s="460"/>
    </row>
    <row r="1239" spans="1:6" x14ac:dyDescent="0.25">
      <c r="A1239" s="460"/>
      <c r="B1239" s="460"/>
      <c r="C1239" s="460"/>
      <c r="D1239" s="460"/>
      <c r="E1239" s="460"/>
      <c r="F1239" s="460"/>
    </row>
    <row r="1240" spans="1:6" x14ac:dyDescent="0.25">
      <c r="A1240" s="460"/>
      <c r="B1240" s="460"/>
      <c r="C1240" s="460"/>
      <c r="D1240" s="460"/>
      <c r="E1240" s="460"/>
      <c r="F1240" s="460"/>
    </row>
    <row r="1241" spans="1:6" x14ac:dyDescent="0.25">
      <c r="A1241" s="460"/>
      <c r="B1241" s="460"/>
      <c r="C1241" s="460"/>
      <c r="D1241" s="460"/>
      <c r="E1241" s="460"/>
      <c r="F1241" s="460"/>
    </row>
    <row r="1242" spans="1:6" x14ac:dyDescent="0.25">
      <c r="A1242" s="460"/>
      <c r="B1242" s="460"/>
      <c r="C1242" s="460"/>
      <c r="D1242" s="460"/>
      <c r="E1242" s="460"/>
      <c r="F1242" s="460"/>
    </row>
    <row r="1243" spans="1:6" x14ac:dyDescent="0.25">
      <c r="A1243" s="460"/>
      <c r="B1243" s="460"/>
      <c r="C1243" s="460"/>
      <c r="D1243" s="460"/>
      <c r="E1243" s="460"/>
      <c r="F1243" s="460"/>
    </row>
    <row r="1244" spans="1:6" x14ac:dyDescent="0.25">
      <c r="A1244" s="460"/>
      <c r="B1244" s="460"/>
      <c r="C1244" s="460"/>
      <c r="D1244" s="460"/>
      <c r="E1244" s="460"/>
      <c r="F1244" s="460"/>
    </row>
    <row r="1245" spans="1:6" x14ac:dyDescent="0.25">
      <c r="A1245" s="460"/>
      <c r="B1245" s="460"/>
      <c r="C1245" s="460"/>
      <c r="D1245" s="460"/>
      <c r="E1245" s="460"/>
      <c r="F1245" s="460"/>
    </row>
    <row r="1246" spans="1:6" x14ac:dyDescent="0.25">
      <c r="A1246" s="460"/>
      <c r="B1246" s="460"/>
      <c r="C1246" s="460"/>
      <c r="D1246" s="460"/>
      <c r="E1246" s="460"/>
      <c r="F1246" s="460"/>
    </row>
    <row r="1247" spans="1:6" x14ac:dyDescent="0.25">
      <c r="A1247" s="460"/>
      <c r="B1247" s="460"/>
      <c r="C1247" s="460"/>
      <c r="D1247" s="460"/>
      <c r="E1247" s="460"/>
      <c r="F1247" s="460"/>
    </row>
    <row r="1248" spans="1:6" x14ac:dyDescent="0.25">
      <c r="A1248" s="460"/>
      <c r="B1248" s="460"/>
      <c r="C1248" s="460"/>
      <c r="D1248" s="460"/>
      <c r="E1248" s="460"/>
      <c r="F1248" s="460"/>
    </row>
    <row r="1249" spans="1:6" x14ac:dyDescent="0.25">
      <c r="A1249" s="460"/>
      <c r="B1249" s="460"/>
      <c r="C1249" s="460"/>
      <c r="D1249" s="460"/>
      <c r="E1249" s="460"/>
      <c r="F1249" s="460"/>
    </row>
    <row r="1250" spans="1:6" x14ac:dyDescent="0.25">
      <c r="A1250" s="460"/>
      <c r="B1250" s="460"/>
      <c r="C1250" s="460"/>
      <c r="D1250" s="460"/>
      <c r="E1250" s="460"/>
      <c r="F1250" s="460"/>
    </row>
    <row r="1251" spans="1:6" x14ac:dyDescent="0.25">
      <c r="A1251" s="460"/>
      <c r="B1251" s="460"/>
      <c r="C1251" s="460"/>
      <c r="D1251" s="460"/>
      <c r="E1251" s="460"/>
      <c r="F1251" s="460"/>
    </row>
    <row r="1252" spans="1:6" x14ac:dyDescent="0.25">
      <c r="A1252" s="460"/>
      <c r="B1252" s="460"/>
      <c r="C1252" s="460"/>
      <c r="D1252" s="460"/>
      <c r="E1252" s="460"/>
      <c r="F1252" s="460"/>
    </row>
    <row r="1253" spans="1:6" x14ac:dyDescent="0.25">
      <c r="A1253" s="460"/>
      <c r="B1253" s="460"/>
      <c r="C1253" s="460"/>
      <c r="D1253" s="460"/>
      <c r="E1253" s="460"/>
      <c r="F1253" s="460"/>
    </row>
    <row r="1254" spans="1:6" x14ac:dyDescent="0.25">
      <c r="A1254" s="460"/>
      <c r="B1254" s="460"/>
      <c r="C1254" s="460"/>
      <c r="D1254" s="460"/>
      <c r="E1254" s="460"/>
      <c r="F1254" s="460"/>
    </row>
    <row r="1255" spans="1:6" x14ac:dyDescent="0.25">
      <c r="A1255" s="460"/>
      <c r="B1255" s="460"/>
      <c r="C1255" s="460"/>
      <c r="D1255" s="460"/>
      <c r="E1255" s="460"/>
      <c r="F1255" s="460"/>
    </row>
    <row r="1256" spans="1:6" x14ac:dyDescent="0.25">
      <c r="A1256" s="460"/>
      <c r="B1256" s="460"/>
      <c r="C1256" s="460"/>
      <c r="D1256" s="460"/>
      <c r="E1256" s="460"/>
      <c r="F1256" s="460"/>
    </row>
    <row r="1257" spans="1:6" x14ac:dyDescent="0.25">
      <c r="A1257" s="460"/>
      <c r="B1257" s="460"/>
      <c r="C1257" s="460"/>
      <c r="D1257" s="460"/>
      <c r="E1257" s="460"/>
      <c r="F1257" s="460"/>
    </row>
    <row r="1258" spans="1:6" x14ac:dyDescent="0.25">
      <c r="A1258" s="460"/>
      <c r="B1258" s="460"/>
      <c r="C1258" s="460"/>
      <c r="D1258" s="460"/>
      <c r="E1258" s="460"/>
      <c r="F1258" s="460"/>
    </row>
    <row r="1259" spans="1:6" x14ac:dyDescent="0.25">
      <c r="A1259" s="460"/>
      <c r="B1259" s="460"/>
      <c r="C1259" s="460"/>
      <c r="D1259" s="460"/>
      <c r="E1259" s="460"/>
      <c r="F1259" s="460"/>
    </row>
    <row r="1260" spans="1:6" x14ac:dyDescent="0.25">
      <c r="A1260" s="460"/>
      <c r="B1260" s="460"/>
      <c r="C1260" s="460"/>
      <c r="D1260" s="460"/>
      <c r="E1260" s="460"/>
      <c r="F1260" s="460"/>
    </row>
    <row r="1261" spans="1:6" x14ac:dyDescent="0.25">
      <c r="A1261" s="460"/>
      <c r="B1261" s="460"/>
      <c r="C1261" s="460"/>
      <c r="D1261" s="460"/>
      <c r="E1261" s="460"/>
      <c r="F1261" s="460"/>
    </row>
    <row r="1262" spans="1:6" x14ac:dyDescent="0.25">
      <c r="A1262" s="460"/>
      <c r="B1262" s="460"/>
      <c r="C1262" s="460"/>
      <c r="D1262" s="460"/>
      <c r="E1262" s="460"/>
      <c r="F1262" s="460"/>
    </row>
    <row r="1263" spans="1:6" x14ac:dyDescent="0.25">
      <c r="A1263" s="460"/>
      <c r="B1263" s="460"/>
      <c r="C1263" s="460"/>
      <c r="D1263" s="460"/>
      <c r="E1263" s="460"/>
      <c r="F1263" s="460"/>
    </row>
    <row r="1264" spans="1:6" x14ac:dyDescent="0.25">
      <c r="A1264" s="460"/>
      <c r="B1264" s="460"/>
      <c r="C1264" s="460"/>
      <c r="D1264" s="460"/>
      <c r="E1264" s="460"/>
      <c r="F1264" s="460"/>
    </row>
    <row r="1265" spans="1:6" x14ac:dyDescent="0.25">
      <c r="A1265" s="460"/>
      <c r="B1265" s="460"/>
      <c r="C1265" s="460"/>
      <c r="D1265" s="460"/>
      <c r="E1265" s="460"/>
      <c r="F1265" s="460"/>
    </row>
    <row r="1266" spans="1:6" x14ac:dyDescent="0.25">
      <c r="A1266" s="460"/>
      <c r="B1266" s="460"/>
      <c r="C1266" s="460"/>
      <c r="D1266" s="460"/>
      <c r="E1266" s="460"/>
      <c r="F1266" s="460"/>
    </row>
    <row r="1267" spans="1:6" x14ac:dyDescent="0.25">
      <c r="A1267" s="460"/>
      <c r="B1267" s="460"/>
      <c r="C1267" s="460"/>
      <c r="D1267" s="460"/>
      <c r="E1267" s="460"/>
      <c r="F1267" s="460"/>
    </row>
    <row r="1268" spans="1:6" x14ac:dyDescent="0.25">
      <c r="A1268" s="460"/>
      <c r="B1268" s="460"/>
      <c r="C1268" s="460"/>
      <c r="D1268" s="460"/>
      <c r="E1268" s="460"/>
      <c r="F1268" s="460"/>
    </row>
    <row r="1269" spans="1:6" x14ac:dyDescent="0.25">
      <c r="A1269" s="460"/>
      <c r="B1269" s="460"/>
      <c r="C1269" s="460"/>
      <c r="D1269" s="460"/>
      <c r="E1269" s="460"/>
      <c r="F1269" s="460"/>
    </row>
    <row r="1270" spans="1:6" x14ac:dyDescent="0.25">
      <c r="A1270" s="460"/>
      <c r="B1270" s="460"/>
      <c r="C1270" s="460"/>
      <c r="D1270" s="460"/>
      <c r="E1270" s="460"/>
      <c r="F1270" s="460"/>
    </row>
    <row r="1271" spans="1:6" x14ac:dyDescent="0.25">
      <c r="A1271" s="460"/>
      <c r="B1271" s="460"/>
      <c r="C1271" s="460"/>
      <c r="D1271" s="460"/>
      <c r="E1271" s="460"/>
      <c r="F1271" s="460"/>
    </row>
    <row r="1272" spans="1:6" x14ac:dyDescent="0.25">
      <c r="A1272" s="460"/>
      <c r="B1272" s="460"/>
      <c r="C1272" s="460"/>
      <c r="D1272" s="460"/>
      <c r="E1272" s="460"/>
      <c r="F1272" s="460"/>
    </row>
    <row r="1273" spans="1:6" x14ac:dyDescent="0.25">
      <c r="A1273" s="460"/>
      <c r="B1273" s="460"/>
      <c r="C1273" s="460"/>
      <c r="D1273" s="460"/>
      <c r="E1273" s="460"/>
      <c r="F1273" s="460"/>
    </row>
    <row r="1274" spans="1:6" x14ac:dyDescent="0.25">
      <c r="A1274" s="460"/>
      <c r="B1274" s="460"/>
      <c r="C1274" s="460"/>
      <c r="D1274" s="460"/>
      <c r="E1274" s="460"/>
      <c r="F1274" s="460"/>
    </row>
    <row r="1275" spans="1:6" x14ac:dyDescent="0.25">
      <c r="A1275" s="460"/>
      <c r="B1275" s="460"/>
      <c r="C1275" s="460"/>
      <c r="D1275" s="460"/>
      <c r="E1275" s="460"/>
      <c r="F1275" s="460"/>
    </row>
    <row r="1276" spans="1:6" x14ac:dyDescent="0.25">
      <c r="A1276" s="460"/>
      <c r="B1276" s="460"/>
      <c r="C1276" s="460"/>
      <c r="D1276" s="460"/>
      <c r="E1276" s="460"/>
      <c r="F1276" s="460"/>
    </row>
    <row r="1277" spans="1:6" x14ac:dyDescent="0.25">
      <c r="A1277" s="460"/>
      <c r="B1277" s="460"/>
      <c r="C1277" s="460"/>
      <c r="D1277" s="460"/>
      <c r="E1277" s="460"/>
      <c r="F1277" s="460"/>
    </row>
    <row r="1278" spans="1:6" x14ac:dyDescent="0.25">
      <c r="A1278" s="460"/>
      <c r="B1278" s="460"/>
      <c r="C1278" s="460"/>
      <c r="D1278" s="460"/>
      <c r="E1278" s="460"/>
      <c r="F1278" s="460"/>
    </row>
    <row r="1279" spans="1:6" x14ac:dyDescent="0.25">
      <c r="A1279" s="460"/>
      <c r="B1279" s="460"/>
      <c r="C1279" s="460"/>
      <c r="D1279" s="460"/>
      <c r="E1279" s="460"/>
      <c r="F1279" s="460"/>
    </row>
    <row r="1280" spans="1:6" x14ac:dyDescent="0.25">
      <c r="A1280" s="460"/>
      <c r="B1280" s="460"/>
      <c r="C1280" s="460"/>
      <c r="D1280" s="460"/>
      <c r="E1280" s="460"/>
      <c r="F1280" s="460"/>
    </row>
    <row r="1281" spans="1:6" x14ac:dyDescent="0.25">
      <c r="A1281" s="460"/>
      <c r="B1281" s="460"/>
      <c r="C1281" s="460"/>
      <c r="D1281" s="460"/>
      <c r="E1281" s="460"/>
      <c r="F1281" s="460"/>
    </row>
    <row r="1282" spans="1:6" x14ac:dyDescent="0.25">
      <c r="A1282" s="460"/>
      <c r="B1282" s="460"/>
      <c r="C1282" s="460"/>
      <c r="D1282" s="460"/>
      <c r="E1282" s="460"/>
      <c r="F1282" s="460"/>
    </row>
    <row r="1283" spans="1:6" x14ac:dyDescent="0.25">
      <c r="A1283" s="460"/>
      <c r="B1283" s="460"/>
      <c r="C1283" s="460"/>
      <c r="D1283" s="460"/>
      <c r="E1283" s="460"/>
      <c r="F1283" s="460"/>
    </row>
    <row r="1284" spans="1:6" x14ac:dyDescent="0.25">
      <c r="A1284" s="460"/>
      <c r="B1284" s="460"/>
      <c r="C1284" s="460"/>
      <c r="D1284" s="460"/>
      <c r="E1284" s="460"/>
      <c r="F1284" s="460"/>
    </row>
    <row r="1285" spans="1:6" x14ac:dyDescent="0.25">
      <c r="A1285" s="460"/>
      <c r="B1285" s="460"/>
      <c r="C1285" s="460"/>
      <c r="D1285" s="460"/>
      <c r="E1285" s="460"/>
      <c r="F1285" s="460"/>
    </row>
    <row r="1286" spans="1:6" x14ac:dyDescent="0.25">
      <c r="A1286" s="460"/>
      <c r="B1286" s="460"/>
      <c r="C1286" s="460"/>
      <c r="D1286" s="460"/>
      <c r="E1286" s="460"/>
      <c r="F1286" s="460"/>
    </row>
    <row r="1287" spans="1:6" x14ac:dyDescent="0.25">
      <c r="A1287" s="460"/>
      <c r="B1287" s="460"/>
      <c r="C1287" s="460"/>
      <c r="D1287" s="460"/>
      <c r="E1287" s="460"/>
      <c r="F1287" s="460"/>
    </row>
    <row r="1288" spans="1:6" x14ac:dyDescent="0.25">
      <c r="A1288" s="460"/>
      <c r="B1288" s="460"/>
      <c r="C1288" s="460"/>
      <c r="D1288" s="460"/>
      <c r="E1288" s="460"/>
      <c r="F1288" s="460"/>
    </row>
    <row r="1289" spans="1:6" x14ac:dyDescent="0.25">
      <c r="A1289" s="460"/>
      <c r="B1289" s="460"/>
      <c r="C1289" s="460"/>
      <c r="D1289" s="460"/>
      <c r="E1289" s="460"/>
      <c r="F1289" s="460"/>
    </row>
    <row r="1290" spans="1:6" x14ac:dyDescent="0.25">
      <c r="A1290" s="460"/>
      <c r="B1290" s="460"/>
      <c r="C1290" s="460"/>
      <c r="D1290" s="460"/>
      <c r="E1290" s="460"/>
      <c r="F1290" s="460"/>
    </row>
    <row r="1291" spans="1:6" x14ac:dyDescent="0.25">
      <c r="A1291" s="460"/>
      <c r="B1291" s="460"/>
      <c r="C1291" s="460"/>
      <c r="D1291" s="460"/>
      <c r="E1291" s="460"/>
      <c r="F1291" s="460"/>
    </row>
    <row r="1292" spans="1:6" x14ac:dyDescent="0.25">
      <c r="A1292" s="460"/>
      <c r="B1292" s="460"/>
      <c r="C1292" s="460"/>
      <c r="D1292" s="460"/>
      <c r="E1292" s="460"/>
      <c r="F1292" s="460"/>
    </row>
    <row r="1293" spans="1:6" x14ac:dyDescent="0.25">
      <c r="A1293" s="460"/>
      <c r="B1293" s="460"/>
      <c r="C1293" s="460"/>
      <c r="D1293" s="460"/>
      <c r="E1293" s="460"/>
      <c r="F1293" s="460"/>
    </row>
    <row r="1294" spans="1:6" x14ac:dyDescent="0.25">
      <c r="A1294" s="460"/>
      <c r="B1294" s="460"/>
      <c r="C1294" s="460"/>
      <c r="D1294" s="460"/>
      <c r="E1294" s="460"/>
      <c r="F1294" s="460"/>
    </row>
    <row r="1295" spans="1:6" x14ac:dyDescent="0.25">
      <c r="A1295" s="460"/>
      <c r="B1295" s="460"/>
      <c r="C1295" s="460"/>
      <c r="D1295" s="460"/>
      <c r="E1295" s="460"/>
      <c r="F1295" s="460"/>
    </row>
    <row r="1296" spans="1:6" x14ac:dyDescent="0.25">
      <c r="A1296" s="460"/>
      <c r="B1296" s="460"/>
      <c r="C1296" s="460"/>
      <c r="D1296" s="460"/>
      <c r="E1296" s="460"/>
      <c r="F1296" s="460"/>
    </row>
    <row r="1297" spans="1:6" x14ac:dyDescent="0.25">
      <c r="A1297" s="460"/>
      <c r="B1297" s="460"/>
      <c r="C1297" s="460"/>
      <c r="D1297" s="460"/>
      <c r="E1297" s="460"/>
      <c r="F1297" s="460"/>
    </row>
    <row r="1298" spans="1:6" x14ac:dyDescent="0.25">
      <c r="A1298" s="460"/>
      <c r="B1298" s="460"/>
      <c r="C1298" s="460"/>
      <c r="D1298" s="460"/>
      <c r="E1298" s="460"/>
      <c r="F1298" s="460"/>
    </row>
    <row r="1299" spans="1:6" x14ac:dyDescent="0.25">
      <c r="A1299" s="460"/>
      <c r="B1299" s="460"/>
      <c r="C1299" s="460"/>
      <c r="D1299" s="460"/>
      <c r="E1299" s="460"/>
      <c r="F1299" s="460"/>
    </row>
    <row r="1300" spans="1:6" x14ac:dyDescent="0.25">
      <c r="A1300" s="460"/>
      <c r="B1300" s="460"/>
      <c r="C1300" s="460"/>
      <c r="D1300" s="460"/>
      <c r="E1300" s="460"/>
      <c r="F1300" s="460"/>
    </row>
    <row r="1301" spans="1:6" x14ac:dyDescent="0.25">
      <c r="A1301" s="460"/>
      <c r="B1301" s="460"/>
      <c r="C1301" s="460"/>
      <c r="D1301" s="460"/>
      <c r="E1301" s="460"/>
      <c r="F1301" s="460"/>
    </row>
    <row r="1302" spans="1:6" x14ac:dyDescent="0.25">
      <c r="A1302" s="460"/>
      <c r="B1302" s="460"/>
      <c r="C1302" s="460"/>
      <c r="D1302" s="460"/>
      <c r="E1302" s="460"/>
      <c r="F1302" s="460"/>
    </row>
    <row r="1303" spans="1:6" x14ac:dyDescent="0.25">
      <c r="A1303" s="460"/>
      <c r="B1303" s="460"/>
      <c r="C1303" s="460"/>
      <c r="D1303" s="460"/>
      <c r="E1303" s="460"/>
      <c r="F1303" s="460"/>
    </row>
    <row r="1304" spans="1:6" x14ac:dyDescent="0.25">
      <c r="A1304" s="460"/>
      <c r="B1304" s="460"/>
      <c r="C1304" s="460"/>
      <c r="D1304" s="460"/>
      <c r="E1304" s="460"/>
      <c r="F1304" s="460"/>
    </row>
    <row r="1305" spans="1:6" x14ac:dyDescent="0.25">
      <c r="A1305" s="460"/>
      <c r="B1305" s="460"/>
      <c r="C1305" s="460"/>
      <c r="D1305" s="460"/>
      <c r="E1305" s="460"/>
      <c r="F1305" s="460"/>
    </row>
    <row r="1306" spans="1:6" x14ac:dyDescent="0.25">
      <c r="A1306" s="460"/>
      <c r="B1306" s="460"/>
      <c r="C1306" s="460"/>
      <c r="D1306" s="460"/>
      <c r="E1306" s="460"/>
      <c r="F1306" s="460"/>
    </row>
    <row r="1307" spans="1:6" x14ac:dyDescent="0.25">
      <c r="A1307" s="460"/>
      <c r="B1307" s="460"/>
      <c r="C1307" s="460"/>
      <c r="D1307" s="460"/>
      <c r="E1307" s="460"/>
      <c r="F1307" s="460"/>
    </row>
    <row r="1308" spans="1:6" x14ac:dyDescent="0.25">
      <c r="A1308" s="460"/>
      <c r="B1308" s="460"/>
      <c r="C1308" s="460"/>
      <c r="D1308" s="460"/>
      <c r="E1308" s="460"/>
      <c r="F1308" s="460"/>
    </row>
    <row r="1309" spans="1:6" x14ac:dyDescent="0.25">
      <c r="A1309" s="460"/>
      <c r="B1309" s="460"/>
      <c r="C1309" s="460"/>
      <c r="D1309" s="460"/>
      <c r="E1309" s="460"/>
      <c r="F1309" s="460"/>
    </row>
    <row r="1310" spans="1:6" x14ac:dyDescent="0.25">
      <c r="A1310" s="460"/>
      <c r="B1310" s="460"/>
      <c r="C1310" s="460"/>
      <c r="D1310" s="460"/>
      <c r="E1310" s="460"/>
      <c r="F1310" s="460"/>
    </row>
    <row r="1311" spans="1:6" x14ac:dyDescent="0.25">
      <c r="A1311" s="460"/>
      <c r="B1311" s="460"/>
      <c r="C1311" s="460"/>
      <c r="D1311" s="460"/>
      <c r="E1311" s="460"/>
      <c r="F1311" s="460"/>
    </row>
    <row r="1312" spans="1:6" x14ac:dyDescent="0.25">
      <c r="A1312" s="460"/>
      <c r="B1312" s="460"/>
      <c r="C1312" s="460"/>
      <c r="D1312" s="460"/>
      <c r="E1312" s="460"/>
      <c r="F1312" s="460"/>
    </row>
    <row r="1313" spans="1:6" x14ac:dyDescent="0.25">
      <c r="A1313" s="460"/>
      <c r="B1313" s="460"/>
      <c r="C1313" s="460"/>
      <c r="D1313" s="460"/>
      <c r="E1313" s="460"/>
      <c r="F1313" s="460"/>
    </row>
    <row r="1314" spans="1:6" x14ac:dyDescent="0.25">
      <c r="A1314" s="460"/>
      <c r="B1314" s="460"/>
      <c r="C1314" s="460"/>
      <c r="D1314" s="460"/>
      <c r="E1314" s="460"/>
      <c r="F1314" s="460"/>
    </row>
    <row r="1315" spans="1:6" x14ac:dyDescent="0.25">
      <c r="A1315" s="460"/>
      <c r="B1315" s="460"/>
      <c r="C1315" s="460"/>
      <c r="D1315" s="460"/>
      <c r="E1315" s="460"/>
      <c r="F1315" s="460"/>
    </row>
    <row r="1316" spans="1:6" x14ac:dyDescent="0.25">
      <c r="A1316" s="460"/>
      <c r="B1316" s="460"/>
      <c r="C1316" s="460"/>
      <c r="D1316" s="460"/>
      <c r="E1316" s="460"/>
      <c r="F1316" s="460"/>
    </row>
    <row r="1317" spans="1:6" x14ac:dyDescent="0.25">
      <c r="A1317" s="460"/>
      <c r="B1317" s="460"/>
      <c r="C1317" s="460"/>
      <c r="D1317" s="460"/>
      <c r="E1317" s="460"/>
      <c r="F1317" s="460"/>
    </row>
    <row r="1318" spans="1:6" x14ac:dyDescent="0.25">
      <c r="A1318" s="460"/>
      <c r="B1318" s="460"/>
      <c r="C1318" s="460"/>
      <c r="D1318" s="460"/>
      <c r="E1318" s="460"/>
      <c r="F1318" s="460"/>
    </row>
    <row r="1319" spans="1:6" x14ac:dyDescent="0.25">
      <c r="A1319" s="460"/>
      <c r="B1319" s="460"/>
      <c r="C1319" s="460"/>
      <c r="D1319" s="460"/>
      <c r="E1319" s="460"/>
      <c r="F1319" s="460"/>
    </row>
    <row r="1320" spans="1:6" x14ac:dyDescent="0.25">
      <c r="A1320" s="460"/>
      <c r="B1320" s="460"/>
      <c r="C1320" s="460"/>
      <c r="D1320" s="460"/>
      <c r="E1320" s="460"/>
      <c r="F1320" s="460"/>
    </row>
    <row r="1321" spans="1:6" x14ac:dyDescent="0.25">
      <c r="A1321" s="460"/>
      <c r="B1321" s="460"/>
      <c r="C1321" s="460"/>
      <c r="D1321" s="460"/>
      <c r="E1321" s="460"/>
      <c r="F1321" s="460"/>
    </row>
    <row r="1322" spans="1:6" x14ac:dyDescent="0.25">
      <c r="A1322" s="460"/>
      <c r="B1322" s="460"/>
      <c r="C1322" s="460"/>
      <c r="D1322" s="460"/>
      <c r="E1322" s="460"/>
      <c r="F1322" s="460"/>
    </row>
    <row r="1323" spans="1:6" x14ac:dyDescent="0.25">
      <c r="A1323" s="460"/>
      <c r="B1323" s="460"/>
      <c r="C1323" s="460"/>
      <c r="D1323" s="460"/>
      <c r="E1323" s="460"/>
      <c r="F1323" s="460"/>
    </row>
    <row r="1324" spans="1:6" x14ac:dyDescent="0.25">
      <c r="A1324" s="460"/>
      <c r="B1324" s="460"/>
      <c r="C1324" s="460"/>
      <c r="D1324" s="460"/>
      <c r="E1324" s="460"/>
      <c r="F1324" s="460"/>
    </row>
    <row r="1325" spans="1:6" x14ac:dyDescent="0.25">
      <c r="A1325" s="460"/>
      <c r="B1325" s="460"/>
      <c r="C1325" s="460"/>
      <c r="D1325" s="460"/>
      <c r="E1325" s="460"/>
      <c r="F1325" s="460"/>
    </row>
    <row r="1326" spans="1:6" x14ac:dyDescent="0.25">
      <c r="A1326" s="460"/>
      <c r="B1326" s="460"/>
      <c r="C1326" s="460"/>
      <c r="D1326" s="460"/>
      <c r="E1326" s="460"/>
      <c r="F1326" s="460"/>
    </row>
    <row r="1327" spans="1:6" x14ac:dyDescent="0.25">
      <c r="A1327" s="460"/>
      <c r="B1327" s="460"/>
      <c r="C1327" s="460"/>
      <c r="D1327" s="460"/>
      <c r="E1327" s="460"/>
      <c r="F1327" s="460"/>
    </row>
    <row r="1328" spans="1:6" x14ac:dyDescent="0.25">
      <c r="A1328" s="460"/>
      <c r="B1328" s="460"/>
      <c r="C1328" s="460"/>
      <c r="D1328" s="460"/>
      <c r="E1328" s="460"/>
      <c r="F1328" s="460"/>
    </row>
    <row r="1329" spans="1:6" x14ac:dyDescent="0.25">
      <c r="A1329" s="460"/>
      <c r="B1329" s="460"/>
      <c r="C1329" s="460"/>
      <c r="D1329" s="460"/>
      <c r="E1329" s="460"/>
      <c r="F1329" s="460"/>
    </row>
    <row r="1330" spans="1:6" x14ac:dyDescent="0.25">
      <c r="A1330" s="460"/>
      <c r="B1330" s="460"/>
      <c r="C1330" s="460"/>
      <c r="D1330" s="460"/>
      <c r="E1330" s="460"/>
      <c r="F1330" s="460"/>
    </row>
    <row r="1331" spans="1:6" x14ac:dyDescent="0.25">
      <c r="A1331" s="460"/>
      <c r="B1331" s="460"/>
      <c r="C1331" s="460"/>
      <c r="D1331" s="460"/>
      <c r="E1331" s="460"/>
      <c r="F1331" s="460"/>
    </row>
    <row r="1332" spans="1:6" x14ac:dyDescent="0.25">
      <c r="A1332" s="460"/>
      <c r="B1332" s="460"/>
      <c r="C1332" s="460"/>
      <c r="D1332" s="460"/>
      <c r="E1332" s="460"/>
      <c r="F1332" s="460"/>
    </row>
    <row r="1333" spans="1:6" x14ac:dyDescent="0.25">
      <c r="A1333" s="460"/>
      <c r="B1333" s="460"/>
      <c r="C1333" s="460"/>
      <c r="D1333" s="460"/>
      <c r="E1333" s="460"/>
      <c r="F1333" s="460"/>
    </row>
    <row r="1334" spans="1:6" x14ac:dyDescent="0.25">
      <c r="A1334" s="460"/>
      <c r="B1334" s="460"/>
      <c r="C1334" s="460"/>
      <c r="D1334" s="460"/>
      <c r="E1334" s="460"/>
      <c r="F1334" s="460"/>
    </row>
    <row r="1335" spans="1:6" x14ac:dyDescent="0.25">
      <c r="A1335" s="460"/>
      <c r="B1335" s="460"/>
      <c r="C1335" s="460"/>
      <c r="D1335" s="460"/>
      <c r="E1335" s="460"/>
      <c r="F1335" s="460"/>
    </row>
    <row r="1336" spans="1:6" x14ac:dyDescent="0.25">
      <c r="A1336" s="460"/>
      <c r="B1336" s="460"/>
      <c r="C1336" s="460"/>
      <c r="D1336" s="460"/>
      <c r="E1336" s="460"/>
      <c r="F1336" s="460"/>
    </row>
    <row r="1337" spans="1:6" x14ac:dyDescent="0.25">
      <c r="A1337" s="460"/>
      <c r="B1337" s="460"/>
      <c r="C1337" s="460"/>
      <c r="D1337" s="460"/>
      <c r="E1337" s="460"/>
      <c r="F1337" s="460"/>
    </row>
    <row r="1338" spans="1:6" x14ac:dyDescent="0.25">
      <c r="A1338" s="460"/>
      <c r="B1338" s="460"/>
      <c r="C1338" s="460"/>
      <c r="D1338" s="460"/>
      <c r="E1338" s="460"/>
      <c r="F1338" s="460"/>
    </row>
    <row r="1339" spans="1:6" x14ac:dyDescent="0.25">
      <c r="A1339" s="460"/>
      <c r="B1339" s="460"/>
      <c r="C1339" s="460"/>
      <c r="D1339" s="460"/>
      <c r="E1339" s="460"/>
      <c r="F1339" s="460"/>
    </row>
    <row r="1340" spans="1:6" x14ac:dyDescent="0.25">
      <c r="A1340" s="460"/>
      <c r="B1340" s="460"/>
      <c r="C1340" s="460"/>
      <c r="D1340" s="460"/>
      <c r="E1340" s="460"/>
      <c r="F1340" s="460"/>
    </row>
    <row r="1341" spans="1:6" x14ac:dyDescent="0.25">
      <c r="A1341" s="460"/>
      <c r="B1341" s="460"/>
      <c r="C1341" s="460"/>
      <c r="D1341" s="460"/>
      <c r="E1341" s="460"/>
      <c r="F1341" s="460"/>
    </row>
    <row r="1342" spans="1:6" x14ac:dyDescent="0.25">
      <c r="A1342" s="460"/>
      <c r="B1342" s="460"/>
      <c r="C1342" s="460"/>
      <c r="D1342" s="460"/>
      <c r="E1342" s="460"/>
      <c r="F1342" s="460"/>
    </row>
    <row r="1343" spans="1:6" x14ac:dyDescent="0.25">
      <c r="A1343" s="460"/>
      <c r="B1343" s="460"/>
      <c r="C1343" s="460"/>
      <c r="D1343" s="460"/>
      <c r="E1343" s="460"/>
      <c r="F1343" s="460"/>
    </row>
    <row r="1344" spans="1:6" x14ac:dyDescent="0.25">
      <c r="A1344" s="460"/>
      <c r="B1344" s="460"/>
      <c r="C1344" s="460"/>
      <c r="D1344" s="460"/>
      <c r="E1344" s="460"/>
      <c r="F1344" s="460"/>
    </row>
    <row r="1345" spans="1:6" x14ac:dyDescent="0.25">
      <c r="A1345" s="460"/>
      <c r="B1345" s="460"/>
      <c r="C1345" s="460"/>
      <c r="D1345" s="460"/>
      <c r="E1345" s="460"/>
      <c r="F1345" s="460"/>
    </row>
    <row r="1346" spans="1:6" x14ac:dyDescent="0.25">
      <c r="A1346" s="460"/>
      <c r="B1346" s="460"/>
      <c r="C1346" s="460"/>
      <c r="D1346" s="460"/>
      <c r="E1346" s="460"/>
      <c r="F1346" s="460"/>
    </row>
    <row r="1347" spans="1:6" x14ac:dyDescent="0.25">
      <c r="A1347" s="460"/>
      <c r="B1347" s="460"/>
      <c r="C1347" s="460"/>
      <c r="D1347" s="460"/>
      <c r="E1347" s="460"/>
      <c r="F1347" s="460"/>
    </row>
    <row r="1348" spans="1:6" x14ac:dyDescent="0.25">
      <c r="A1348" s="460"/>
      <c r="B1348" s="460"/>
      <c r="C1348" s="460"/>
      <c r="D1348" s="460"/>
      <c r="E1348" s="460"/>
      <c r="F1348" s="460"/>
    </row>
    <row r="1349" spans="1:6" x14ac:dyDescent="0.25">
      <c r="A1349" s="460"/>
      <c r="B1349" s="460"/>
      <c r="C1349" s="460"/>
      <c r="D1349" s="460"/>
      <c r="E1349" s="460"/>
      <c r="F1349" s="460"/>
    </row>
    <row r="1350" spans="1:6" x14ac:dyDescent="0.25">
      <c r="A1350" s="460"/>
      <c r="B1350" s="460"/>
      <c r="C1350" s="460"/>
      <c r="D1350" s="460"/>
      <c r="E1350" s="460"/>
      <c r="F1350" s="460"/>
    </row>
    <row r="1351" spans="1:6" x14ac:dyDescent="0.25">
      <c r="A1351" s="460"/>
      <c r="B1351" s="460"/>
      <c r="C1351" s="460"/>
      <c r="D1351" s="460"/>
      <c r="E1351" s="460"/>
      <c r="F1351" s="460"/>
    </row>
    <row r="1352" spans="1:6" x14ac:dyDescent="0.25">
      <c r="A1352" s="460"/>
      <c r="B1352" s="460"/>
      <c r="C1352" s="460"/>
      <c r="D1352" s="460"/>
      <c r="E1352" s="460"/>
      <c r="F1352" s="460"/>
    </row>
    <row r="1353" spans="1:6" x14ac:dyDescent="0.25">
      <c r="A1353" s="460"/>
      <c r="B1353" s="460"/>
      <c r="C1353" s="460"/>
      <c r="D1353" s="460"/>
      <c r="E1353" s="460"/>
      <c r="F1353" s="460"/>
    </row>
    <row r="1354" spans="1:6" x14ac:dyDescent="0.25">
      <c r="A1354" s="460"/>
      <c r="B1354" s="460"/>
      <c r="C1354" s="460"/>
      <c r="D1354" s="460"/>
      <c r="E1354" s="460"/>
      <c r="F1354" s="460"/>
    </row>
    <row r="1355" spans="1:6" x14ac:dyDescent="0.25">
      <c r="A1355" s="460"/>
      <c r="B1355" s="460"/>
      <c r="C1355" s="460"/>
      <c r="D1355" s="460"/>
      <c r="E1355" s="460"/>
      <c r="F1355" s="460"/>
    </row>
    <row r="1356" spans="1:6" x14ac:dyDescent="0.25">
      <c r="A1356" s="460"/>
      <c r="B1356" s="460"/>
      <c r="C1356" s="460"/>
      <c r="D1356" s="460"/>
      <c r="E1356" s="460"/>
      <c r="F1356" s="460"/>
    </row>
  </sheetData>
  <mergeCells count="2">
    <mergeCell ref="A1:F1"/>
    <mergeCell ref="L1:Q1"/>
  </mergeCells>
  <phoneticPr fontId="0" type="noConversion"/>
  <dataValidations count="4">
    <dataValidation type="list" allowBlank="1" showInputMessage="1" showErrorMessage="1" sqref="A16">
      <formula1>$L$16:$L$18</formula1>
    </dataValidation>
    <dataValidation type="list" allowBlank="1" showInputMessage="1" showErrorMessage="1" sqref="A10">
      <formula1>$L$10:$L$11</formula1>
    </dataValidation>
    <dataValidation type="list" allowBlank="1" showInputMessage="1" showErrorMessage="1" sqref="A5">
      <formula1>$L$5:$L$7</formula1>
    </dataValidation>
    <dataValidation type="list" allowBlank="1" showInputMessage="1" showErrorMessage="1" sqref="A21">
      <formula1>$L$21:$L$22</formula1>
    </dataValidation>
  </dataValidation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&amp;RCAL Controls GBP price list July 2011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94" t="s">
        <v>106</v>
      </c>
      <c r="B1" s="183"/>
      <c r="C1" s="80"/>
      <c r="D1" s="83"/>
      <c r="E1" s="83"/>
      <c r="F1" s="84"/>
    </row>
    <row r="2" spans="1:6" x14ac:dyDescent="0.2">
      <c r="A2" s="198" t="s">
        <v>107</v>
      </c>
      <c r="B2" s="57"/>
      <c r="C2" s="88"/>
      <c r="D2" s="59">
        <v>230</v>
      </c>
      <c r="E2" s="79"/>
      <c r="F2" s="59"/>
    </row>
    <row r="3" spans="1:6" x14ac:dyDescent="0.2">
      <c r="A3" s="199" t="s">
        <v>119</v>
      </c>
      <c r="B3" s="55"/>
      <c r="C3" s="29"/>
      <c r="D3" s="30">
        <v>12</v>
      </c>
      <c r="E3" s="33"/>
      <c r="F3" s="30"/>
    </row>
    <row r="4" spans="1:6" x14ac:dyDescent="0.2">
      <c r="A4" s="199" t="s">
        <v>120</v>
      </c>
      <c r="B4" s="55"/>
      <c r="C4" s="29"/>
      <c r="D4" s="30">
        <v>24</v>
      </c>
      <c r="E4" s="33"/>
      <c r="F4" s="30"/>
    </row>
    <row r="5" spans="1:6" x14ac:dyDescent="0.2">
      <c r="A5" s="316"/>
      <c r="B5" s="317"/>
      <c r="C5" s="318"/>
      <c r="D5" s="319"/>
      <c r="E5" s="319"/>
      <c r="F5" s="320"/>
    </row>
    <row r="6" spans="1:6" x14ac:dyDescent="0.2">
      <c r="A6" s="154" t="s">
        <v>0</v>
      </c>
      <c r="B6" s="179" t="s">
        <v>140</v>
      </c>
      <c r="C6" s="180" t="s">
        <v>105</v>
      </c>
      <c r="D6" s="180" t="s">
        <v>3</v>
      </c>
      <c r="E6" s="156"/>
      <c r="F6" s="155"/>
    </row>
    <row r="7" spans="1:6" x14ac:dyDescent="0.2">
      <c r="A7" s="222" t="s">
        <v>142</v>
      </c>
      <c r="B7" s="181"/>
      <c r="C7" s="73"/>
      <c r="D7" s="74"/>
      <c r="E7" s="74"/>
      <c r="F7" s="75"/>
    </row>
    <row r="8" spans="1:6" x14ac:dyDescent="0.2">
      <c r="A8" s="194" t="s">
        <v>106</v>
      </c>
      <c r="B8" s="183"/>
      <c r="C8" s="80"/>
      <c r="D8" s="83"/>
      <c r="E8" s="83"/>
      <c r="F8" s="84"/>
    </row>
    <row r="9" spans="1:6" x14ac:dyDescent="0.2">
      <c r="A9" s="198" t="s">
        <v>107</v>
      </c>
      <c r="B9" s="57"/>
      <c r="C9" s="88"/>
      <c r="D9" s="59">
        <v>230</v>
      </c>
      <c r="E9" s="79"/>
      <c r="F9" s="59"/>
    </row>
    <row r="10" spans="1:6" x14ac:dyDescent="0.2">
      <c r="A10" s="196" t="s">
        <v>345</v>
      </c>
      <c r="B10" s="57"/>
      <c r="C10" s="31"/>
      <c r="D10" s="32" t="s">
        <v>108</v>
      </c>
      <c r="E10" s="32"/>
      <c r="F10" s="32"/>
    </row>
    <row r="11" spans="1:6" x14ac:dyDescent="0.2">
      <c r="A11" s="322"/>
      <c r="B11" s="323"/>
      <c r="C11" s="324"/>
      <c r="D11" s="325"/>
      <c r="E11" s="325"/>
      <c r="F11" s="325"/>
    </row>
    <row r="12" spans="1:6" x14ac:dyDescent="0.2">
      <c r="A12" s="154" t="s">
        <v>0</v>
      </c>
      <c r="B12" s="179" t="s">
        <v>141</v>
      </c>
      <c r="C12" s="180" t="s">
        <v>105</v>
      </c>
      <c r="D12" s="155" t="s">
        <v>117</v>
      </c>
      <c r="E12" s="156" t="s">
        <v>105</v>
      </c>
      <c r="F12" s="227" t="s">
        <v>96</v>
      </c>
    </row>
    <row r="13" spans="1:6" x14ac:dyDescent="0.2">
      <c r="A13" s="222" t="s">
        <v>143</v>
      </c>
      <c r="B13" s="181"/>
      <c r="C13" s="73"/>
      <c r="D13" s="74"/>
      <c r="E13" s="74"/>
      <c r="F13" s="75"/>
    </row>
    <row r="14" spans="1:6" x14ac:dyDescent="0.2">
      <c r="A14" s="194" t="s">
        <v>98</v>
      </c>
      <c r="B14" s="183"/>
      <c r="C14" s="80"/>
      <c r="D14" s="83"/>
      <c r="E14" s="83"/>
      <c r="F14" s="84"/>
    </row>
    <row r="15" spans="1:6" x14ac:dyDescent="0.2">
      <c r="A15" s="198" t="s">
        <v>118</v>
      </c>
      <c r="B15" s="57"/>
      <c r="C15" s="88"/>
      <c r="D15" s="59" t="s">
        <v>117</v>
      </c>
      <c r="E15" s="79"/>
      <c r="F15" s="59"/>
    </row>
    <row r="16" spans="1:6" x14ac:dyDescent="0.2">
      <c r="A16" s="194" t="s">
        <v>106</v>
      </c>
      <c r="B16" s="183"/>
      <c r="C16" s="80"/>
      <c r="D16" s="83"/>
      <c r="E16" s="83"/>
      <c r="F16" s="84"/>
    </row>
    <row r="17" spans="1:6" x14ac:dyDescent="0.2">
      <c r="A17" s="198" t="s">
        <v>107</v>
      </c>
      <c r="B17" s="57"/>
      <c r="C17" s="88"/>
      <c r="D17" s="59"/>
      <c r="E17" s="79"/>
      <c r="F17" s="59">
        <v>230</v>
      </c>
    </row>
    <row r="18" spans="1:6" x14ac:dyDescent="0.2">
      <c r="A18" s="200" t="s">
        <v>119</v>
      </c>
      <c r="B18" s="186"/>
      <c r="C18" s="90"/>
      <c r="D18" s="87"/>
      <c r="E18" s="86"/>
      <c r="F18" s="87">
        <v>12</v>
      </c>
    </row>
    <row r="19" spans="1:6" x14ac:dyDescent="0.2">
      <c r="A19" s="198" t="s">
        <v>120</v>
      </c>
      <c r="B19" s="57"/>
      <c r="C19" s="88"/>
      <c r="D19" s="59"/>
      <c r="E19" s="79"/>
      <c r="F19" s="59">
        <v>24</v>
      </c>
    </row>
    <row r="20" spans="1:6" x14ac:dyDescent="0.2">
      <c r="A20" s="194" t="s">
        <v>146</v>
      </c>
      <c r="B20" s="183"/>
      <c r="C20" s="82"/>
      <c r="D20" s="84"/>
      <c r="E20" s="84"/>
      <c r="F20" s="84"/>
    </row>
    <row r="21" spans="1:6" x14ac:dyDescent="0.2">
      <c r="A21" s="198" t="s">
        <v>147</v>
      </c>
      <c r="B21" s="57" t="s">
        <v>162</v>
      </c>
      <c r="C21" s="59" t="s">
        <v>105</v>
      </c>
      <c r="D21" s="59" t="s">
        <v>148</v>
      </c>
      <c r="E21" s="59" t="s">
        <v>105</v>
      </c>
      <c r="F21" s="59" t="s">
        <v>151</v>
      </c>
    </row>
    <row r="22" spans="1:6" x14ac:dyDescent="0.2">
      <c r="A22" s="196" t="s">
        <v>149</v>
      </c>
      <c r="B22" s="57" t="s">
        <v>162</v>
      </c>
      <c r="C22" s="32" t="s">
        <v>105</v>
      </c>
      <c r="D22" s="32" t="s">
        <v>150</v>
      </c>
      <c r="E22" s="32" t="s">
        <v>105</v>
      </c>
      <c r="F22" s="32" t="s">
        <v>151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S25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357" customWidth="1"/>
    <col min="2" max="2" width="7.140625" style="358" customWidth="1"/>
    <col min="3" max="3" width="3.85546875" style="357" customWidth="1"/>
    <col min="4" max="4" width="3.85546875" style="416" customWidth="1"/>
    <col min="5" max="6" width="3.85546875" style="357" customWidth="1"/>
    <col min="7" max="7" width="6" style="4" hidden="1" customWidth="1"/>
    <col min="13" max="19" width="0" hidden="1" customWidth="1"/>
  </cols>
  <sheetData>
    <row r="1" spans="1:19" ht="45" customHeight="1" thickTop="1" x14ac:dyDescent="0.2">
      <c r="A1" s="854" t="s">
        <v>511</v>
      </c>
      <c r="B1" s="855"/>
      <c r="C1" s="855"/>
      <c r="D1" s="855"/>
      <c r="E1" s="855"/>
      <c r="F1" s="855"/>
      <c r="G1" s="855"/>
      <c r="H1" s="5"/>
      <c r="M1" s="856" t="s">
        <v>67</v>
      </c>
      <c r="N1" s="857"/>
      <c r="O1" s="857"/>
      <c r="P1" s="857"/>
      <c r="Q1" s="857"/>
      <c r="R1" s="857"/>
      <c r="S1" s="857"/>
    </row>
    <row r="2" spans="1:19" s="6" customFormat="1" ht="15" customHeight="1" x14ac:dyDescent="0.2">
      <c r="A2" s="508" t="s">
        <v>481</v>
      </c>
      <c r="B2" s="509" t="s">
        <v>361</v>
      </c>
      <c r="C2" s="648">
        <f>C4</f>
        <v>1</v>
      </c>
      <c r="D2" s="511">
        <f>D7</f>
        <v>0</v>
      </c>
      <c r="E2" s="511">
        <f>E11</f>
        <v>2</v>
      </c>
      <c r="F2" s="510" t="str">
        <f>F15</f>
        <v>C</v>
      </c>
      <c r="G2" s="160"/>
      <c r="H2" s="52"/>
      <c r="M2" s="157" t="s">
        <v>0</v>
      </c>
      <c r="N2" s="158" t="s">
        <v>361</v>
      </c>
      <c r="O2" s="333" t="s">
        <v>3</v>
      </c>
      <c r="P2" s="160" t="s">
        <v>3</v>
      </c>
      <c r="Q2" s="160" t="s">
        <v>3</v>
      </c>
      <c r="R2" s="334" t="s">
        <v>3</v>
      </c>
      <c r="S2" s="160"/>
    </row>
    <row r="3" spans="1:19" s="8" customFormat="1" ht="15" customHeight="1" x14ac:dyDescent="0.25">
      <c r="A3" s="571" t="s">
        <v>68</v>
      </c>
      <c r="B3" s="572"/>
      <c r="C3" s="573"/>
      <c r="D3" s="574"/>
      <c r="E3" s="575"/>
      <c r="F3" s="575"/>
      <c r="G3" s="84"/>
      <c r="I3"/>
      <c r="M3" s="124" t="s">
        <v>68</v>
      </c>
      <c r="N3" s="80"/>
      <c r="O3" s="81"/>
      <c r="P3" s="82"/>
      <c r="Q3" s="83"/>
      <c r="R3" s="83"/>
      <c r="S3" s="84"/>
    </row>
    <row r="4" spans="1:19" s="8" customFormat="1" ht="15" customHeight="1" x14ac:dyDescent="0.25">
      <c r="A4" s="526" t="s">
        <v>70</v>
      </c>
      <c r="B4" s="527"/>
      <c r="C4" s="528">
        <f>VLOOKUP(A4,'9900data'!A:F,3,FALSE)</f>
        <v>1</v>
      </c>
      <c r="D4" s="529"/>
      <c r="E4" s="530"/>
      <c r="F4" s="530"/>
      <c r="G4" s="114"/>
      <c r="I4"/>
      <c r="M4" s="132" t="s">
        <v>70</v>
      </c>
      <c r="N4" s="111"/>
      <c r="O4" s="112" t="s">
        <v>8</v>
      </c>
      <c r="P4" s="112"/>
      <c r="Q4" s="113"/>
      <c r="R4" s="113"/>
      <c r="S4" s="114"/>
    </row>
    <row r="5" spans="1:19" s="8" customFormat="1" ht="12" hidden="1" customHeight="1" x14ac:dyDescent="0.25">
      <c r="A5" s="419" t="s">
        <v>71</v>
      </c>
      <c r="B5" s="420"/>
      <c r="C5" s="732">
        <v>2</v>
      </c>
      <c r="D5" s="421"/>
      <c r="E5" s="422"/>
      <c r="F5" s="422"/>
      <c r="G5" s="20"/>
      <c r="I5"/>
      <c r="M5" s="133" t="s">
        <v>71</v>
      </c>
      <c r="N5" s="105"/>
      <c r="O5" s="48" t="s">
        <v>9</v>
      </c>
      <c r="P5" s="48"/>
      <c r="Q5" s="19"/>
      <c r="R5" s="19"/>
      <c r="S5" s="20"/>
    </row>
    <row r="6" spans="1:19" s="8" customFormat="1" ht="15" customHeight="1" x14ac:dyDescent="0.25">
      <c r="A6" s="571" t="s">
        <v>69</v>
      </c>
      <c r="B6" s="572"/>
      <c r="C6" s="575"/>
      <c r="D6" s="576"/>
      <c r="E6" s="575"/>
      <c r="F6" s="575"/>
      <c r="G6" s="84"/>
      <c r="I6"/>
      <c r="M6" s="124" t="s">
        <v>69</v>
      </c>
      <c r="N6" s="80"/>
      <c r="O6" s="83"/>
      <c r="P6" s="84"/>
      <c r="Q6" s="83"/>
      <c r="R6" s="83"/>
      <c r="S6" s="84"/>
    </row>
    <row r="7" spans="1:19" s="8" customFormat="1" ht="15" customHeight="1" x14ac:dyDescent="0.25">
      <c r="A7" s="580" t="s">
        <v>72</v>
      </c>
      <c r="B7" s="535"/>
      <c r="C7" s="530"/>
      <c r="D7" s="531">
        <f>VLOOKUP(A7,'9900data'!A:F,4,FALSE)</f>
        <v>0</v>
      </c>
      <c r="E7" s="531"/>
      <c r="F7" s="530"/>
      <c r="G7" s="114"/>
      <c r="I7"/>
      <c r="M7" s="135" t="s">
        <v>72</v>
      </c>
      <c r="N7" s="119"/>
      <c r="O7" s="113"/>
      <c r="P7" s="114">
        <v>0</v>
      </c>
      <c r="Q7" s="114"/>
      <c r="R7" s="113"/>
      <c r="S7" s="114"/>
    </row>
    <row r="8" spans="1:19" s="8" customFormat="1" ht="12" hidden="1" customHeight="1" x14ac:dyDescent="0.25">
      <c r="A8" s="395" t="s">
        <v>70</v>
      </c>
      <c r="B8" s="577"/>
      <c r="C8" s="578"/>
      <c r="D8" s="399">
        <v>1</v>
      </c>
      <c r="E8" s="399"/>
      <c r="F8" s="578"/>
      <c r="G8" s="50"/>
      <c r="H8" s="52"/>
      <c r="I8"/>
      <c r="M8" s="133" t="s">
        <v>70</v>
      </c>
      <c r="N8" s="106"/>
      <c r="O8" s="49"/>
      <c r="P8" s="20">
        <v>1</v>
      </c>
      <c r="Q8" s="20"/>
      <c r="R8" s="49"/>
      <c r="S8" s="50"/>
    </row>
    <row r="9" spans="1:19" s="8" customFormat="1" ht="12" hidden="1" customHeight="1" x14ac:dyDescent="0.25">
      <c r="A9" s="424" t="s">
        <v>71</v>
      </c>
      <c r="B9" s="425"/>
      <c r="C9" s="426"/>
      <c r="D9" s="427">
        <v>2</v>
      </c>
      <c r="E9" s="427"/>
      <c r="F9" s="426"/>
      <c r="G9" s="50"/>
      <c r="H9" s="52"/>
      <c r="I9"/>
      <c r="M9" s="133" t="s">
        <v>71</v>
      </c>
      <c r="N9" s="106"/>
      <c r="O9" s="49"/>
      <c r="P9" s="20">
        <v>2</v>
      </c>
      <c r="Q9" s="20"/>
      <c r="R9" s="49"/>
      <c r="S9" s="50"/>
    </row>
    <row r="10" spans="1:19" s="8" customFormat="1" ht="15" customHeight="1" x14ac:dyDescent="0.25">
      <c r="A10" s="571" t="s">
        <v>26</v>
      </c>
      <c r="B10" s="572"/>
      <c r="C10" s="575"/>
      <c r="D10" s="576"/>
      <c r="E10" s="575"/>
      <c r="F10" s="575"/>
      <c r="G10" s="84"/>
      <c r="I10"/>
      <c r="M10" s="124" t="s">
        <v>26</v>
      </c>
      <c r="N10" s="80"/>
      <c r="O10" s="83"/>
      <c r="P10" s="84"/>
      <c r="Q10" s="83"/>
      <c r="R10" s="83"/>
      <c r="S10" s="84"/>
    </row>
    <row r="11" spans="1:19" s="8" customFormat="1" ht="15" customHeight="1" x14ac:dyDescent="0.25">
      <c r="A11" s="580" t="s">
        <v>74</v>
      </c>
      <c r="B11" s="535"/>
      <c r="C11" s="530"/>
      <c r="D11" s="531"/>
      <c r="E11" s="531">
        <f>VLOOKUP(A11,'9900data'!A:F,5,FALSE)</f>
        <v>2</v>
      </c>
      <c r="F11" s="531"/>
      <c r="G11" s="114"/>
      <c r="I11"/>
      <c r="M11" s="135" t="s">
        <v>73</v>
      </c>
      <c r="N11" s="119"/>
      <c r="O11" s="113"/>
      <c r="P11" s="114"/>
      <c r="Q11" s="114">
        <v>1</v>
      </c>
      <c r="R11" s="114"/>
      <c r="S11" s="114"/>
    </row>
    <row r="12" spans="1:19" s="8" customFormat="1" ht="12" hidden="1" customHeight="1" x14ac:dyDescent="0.25">
      <c r="A12" s="405" t="s">
        <v>74</v>
      </c>
      <c r="B12" s="406"/>
      <c r="C12" s="398"/>
      <c r="D12" s="399"/>
      <c r="E12" s="399">
        <v>2</v>
      </c>
      <c r="F12" s="399"/>
      <c r="G12" s="20"/>
      <c r="I12"/>
      <c r="M12" s="136" t="s">
        <v>74</v>
      </c>
      <c r="N12" s="21"/>
      <c r="O12" s="19"/>
      <c r="P12" s="20"/>
      <c r="Q12" s="20">
        <v>2</v>
      </c>
      <c r="R12" s="20"/>
      <c r="S12" s="20"/>
    </row>
    <row r="13" spans="1:19" s="8" customFormat="1" ht="12" hidden="1" customHeight="1" x14ac:dyDescent="0.25">
      <c r="A13" s="400" t="s">
        <v>75</v>
      </c>
      <c r="B13" s="409"/>
      <c r="C13" s="410"/>
      <c r="D13" s="404"/>
      <c r="E13" s="404">
        <v>5</v>
      </c>
      <c r="F13" s="410"/>
      <c r="G13" s="50"/>
      <c r="I13"/>
      <c r="M13" s="133" t="s">
        <v>75</v>
      </c>
      <c r="N13" s="106"/>
      <c r="O13" s="49"/>
      <c r="P13" s="20"/>
      <c r="Q13" s="20">
        <v>5</v>
      </c>
      <c r="R13" s="49"/>
      <c r="S13" s="50"/>
    </row>
    <row r="14" spans="1:19" s="8" customFormat="1" ht="15" customHeight="1" x14ac:dyDescent="0.25">
      <c r="A14" s="561" t="s">
        <v>76</v>
      </c>
      <c r="B14" s="567"/>
      <c r="C14" s="568"/>
      <c r="D14" s="569"/>
      <c r="E14" s="568"/>
      <c r="F14" s="568"/>
      <c r="G14" s="84"/>
      <c r="I14"/>
      <c r="M14" s="124" t="s">
        <v>76</v>
      </c>
      <c r="N14" s="80"/>
      <c r="O14" s="83"/>
      <c r="P14" s="84"/>
      <c r="Q14" s="83"/>
      <c r="R14" s="83"/>
      <c r="S14" s="84"/>
    </row>
    <row r="15" spans="1:19" s="9" customFormat="1" ht="15" customHeight="1" x14ac:dyDescent="0.25">
      <c r="A15" s="405" t="s">
        <v>77</v>
      </c>
      <c r="B15" s="406"/>
      <c r="C15" s="398"/>
      <c r="D15" s="399"/>
      <c r="E15" s="398"/>
      <c r="F15" s="399" t="str">
        <f>VLOOKUP(A15,'9900data'!A:F,6,FALSE)</f>
        <v>C</v>
      </c>
      <c r="G15" s="114"/>
      <c r="I15"/>
      <c r="M15" s="135" t="s">
        <v>77</v>
      </c>
      <c r="N15" s="119"/>
      <c r="O15" s="113"/>
      <c r="P15" s="114"/>
      <c r="Q15" s="113"/>
      <c r="R15" s="114" t="s">
        <v>14</v>
      </c>
      <c r="S15" s="114"/>
    </row>
    <row r="16" spans="1:19" s="9" customFormat="1" ht="12" hidden="1" customHeight="1" x14ac:dyDescent="0.25">
      <c r="A16" s="407" t="s">
        <v>78</v>
      </c>
      <c r="B16" s="408"/>
      <c r="C16" s="403"/>
      <c r="D16" s="404"/>
      <c r="E16" s="403"/>
      <c r="F16" s="404" t="s">
        <v>17</v>
      </c>
      <c r="G16" s="20"/>
      <c r="I16"/>
      <c r="M16" s="136" t="s">
        <v>78</v>
      </c>
      <c r="N16" s="21"/>
      <c r="O16" s="19"/>
      <c r="P16" s="20"/>
      <c r="Q16" s="19"/>
      <c r="R16" s="20" t="s">
        <v>17</v>
      </c>
      <c r="S16" s="20"/>
    </row>
    <row r="17" spans="1:19" s="9" customFormat="1" ht="15" customHeight="1" x14ac:dyDescent="0.2">
      <c r="A17" s="508" t="s">
        <v>482</v>
      </c>
      <c r="B17" s="509" t="s">
        <v>360</v>
      </c>
      <c r="C17" s="510">
        <f>C19</f>
        <v>5</v>
      </c>
      <c r="D17" s="511">
        <f>D23</f>
        <v>1</v>
      </c>
      <c r="E17" s="513" t="s">
        <v>13</v>
      </c>
      <c r="F17" s="512"/>
      <c r="G17" s="160"/>
      <c r="H17" s="52"/>
      <c r="I17" s="6"/>
      <c r="M17" s="157"/>
      <c r="N17" s="158" t="s">
        <v>360</v>
      </c>
      <c r="O17" s="333" t="s">
        <v>3</v>
      </c>
      <c r="P17" s="160" t="s">
        <v>3</v>
      </c>
      <c r="Q17" s="160" t="s">
        <v>13</v>
      </c>
      <c r="R17" s="334"/>
      <c r="S17" s="160"/>
    </row>
    <row r="18" spans="1:19" s="9" customFormat="1" ht="15" customHeight="1" x14ac:dyDescent="0.25">
      <c r="A18" s="571" t="s">
        <v>83</v>
      </c>
      <c r="B18" s="572"/>
      <c r="C18" s="573"/>
      <c r="D18" s="574"/>
      <c r="E18" s="575"/>
      <c r="F18" s="575"/>
      <c r="G18" s="84"/>
      <c r="H18" s="13"/>
      <c r="I18"/>
      <c r="M18" s="124" t="s">
        <v>83</v>
      </c>
      <c r="N18" s="80"/>
      <c r="O18" s="81"/>
      <c r="P18" s="82"/>
      <c r="Q18" s="83"/>
      <c r="R18" s="83"/>
      <c r="S18" s="84"/>
    </row>
    <row r="19" spans="1:19" s="9" customFormat="1" ht="15" customHeight="1" x14ac:dyDescent="0.25">
      <c r="A19" s="526" t="s">
        <v>64</v>
      </c>
      <c r="B19" s="527"/>
      <c r="C19" s="528">
        <f>VLOOKUP(A19,'9900data'!A17:F25,3,FALSE)</f>
        <v>5</v>
      </c>
      <c r="D19" s="529"/>
      <c r="E19" s="530"/>
      <c r="F19" s="519"/>
      <c r="G19" s="114"/>
      <c r="H19" s="13"/>
      <c r="I19"/>
      <c r="M19" s="132" t="s">
        <v>64</v>
      </c>
      <c r="N19" s="111"/>
      <c r="O19" s="112" t="s">
        <v>50</v>
      </c>
      <c r="P19" s="112"/>
      <c r="Q19" s="113"/>
      <c r="R19" s="113"/>
      <c r="S19" s="114"/>
    </row>
    <row r="20" spans="1:19" s="9" customFormat="1" ht="12" hidden="1" customHeight="1" x14ac:dyDescent="0.25">
      <c r="A20" s="395" t="s">
        <v>66</v>
      </c>
      <c r="B20" s="396"/>
      <c r="C20" s="397" t="s">
        <v>51</v>
      </c>
      <c r="D20" s="397"/>
      <c r="E20" s="398"/>
      <c r="F20" s="398"/>
      <c r="G20" s="20"/>
      <c r="H20" s="13"/>
      <c r="I20"/>
      <c r="M20" s="133" t="s">
        <v>66</v>
      </c>
      <c r="N20" s="105"/>
      <c r="O20" s="48" t="s">
        <v>51</v>
      </c>
      <c r="P20" s="48"/>
      <c r="Q20" s="19"/>
      <c r="R20" s="19"/>
      <c r="S20" s="20"/>
    </row>
    <row r="21" spans="1:19" s="9" customFormat="1" ht="12" hidden="1" customHeight="1" x14ac:dyDescent="0.25">
      <c r="A21" s="424" t="s">
        <v>65</v>
      </c>
      <c r="B21" s="562"/>
      <c r="C21" s="563" t="s">
        <v>52</v>
      </c>
      <c r="D21" s="563"/>
      <c r="E21" s="564"/>
      <c r="F21" s="564"/>
      <c r="G21" s="118"/>
      <c r="H21" s="13"/>
      <c r="I21"/>
      <c r="M21" s="134" t="s">
        <v>65</v>
      </c>
      <c r="N21" s="115"/>
      <c r="O21" s="116" t="s">
        <v>52</v>
      </c>
      <c r="P21" s="116"/>
      <c r="Q21" s="117"/>
      <c r="R21" s="117"/>
      <c r="S21" s="118"/>
    </row>
    <row r="22" spans="1:19" ht="15" customHeight="1" x14ac:dyDescent="0.25">
      <c r="A22" s="571" t="s">
        <v>26</v>
      </c>
      <c r="B22" s="572"/>
      <c r="C22" s="575"/>
      <c r="D22" s="576"/>
      <c r="E22" s="575"/>
      <c r="F22" s="575"/>
      <c r="G22" s="84"/>
      <c r="M22" s="124" t="s">
        <v>26</v>
      </c>
      <c r="N22" s="80"/>
      <c r="O22" s="83"/>
      <c r="P22" s="84"/>
      <c r="Q22" s="83"/>
      <c r="R22" s="83"/>
      <c r="S22" s="84"/>
    </row>
    <row r="23" spans="1:19" ht="15" customHeight="1" x14ac:dyDescent="0.25">
      <c r="A23" s="580" t="s">
        <v>73</v>
      </c>
      <c r="B23" s="535"/>
      <c r="C23" s="530"/>
      <c r="D23" s="531">
        <f>VLOOKUP(A23,'9900data'!A17:F25,4,FALSE)</f>
        <v>1</v>
      </c>
      <c r="E23" s="733"/>
      <c r="F23" s="734"/>
      <c r="G23" s="114"/>
      <c r="M23" s="135" t="s">
        <v>73</v>
      </c>
      <c r="N23" s="119"/>
      <c r="O23" s="113"/>
      <c r="P23" s="114">
        <v>1</v>
      </c>
      <c r="Q23" s="114"/>
      <c r="R23" s="113"/>
      <c r="S23" s="114"/>
    </row>
    <row r="24" spans="1:19" ht="12.2" hidden="1" customHeight="1" x14ac:dyDescent="0.25">
      <c r="A24" s="405" t="s">
        <v>74</v>
      </c>
      <c r="B24" s="577"/>
      <c r="C24" s="578"/>
      <c r="D24" s="399">
        <v>2</v>
      </c>
      <c r="E24" s="399"/>
      <c r="F24" s="578"/>
      <c r="G24" s="50"/>
      <c r="M24" s="136" t="s">
        <v>74</v>
      </c>
      <c r="N24" s="106"/>
      <c r="O24" s="49"/>
      <c r="P24" s="20">
        <v>2</v>
      </c>
      <c r="Q24" s="20"/>
      <c r="R24" s="49"/>
      <c r="S24" s="50"/>
    </row>
    <row r="25" spans="1:19" ht="15.75" hidden="1" thickBot="1" x14ac:dyDescent="0.3">
      <c r="A25" s="728" t="s">
        <v>75</v>
      </c>
      <c r="B25" s="729"/>
      <c r="C25" s="730"/>
      <c r="D25" s="731">
        <v>3</v>
      </c>
      <c r="E25" s="731"/>
      <c r="F25" s="730"/>
      <c r="G25" s="233"/>
      <c r="M25" s="230" t="s">
        <v>75</v>
      </c>
      <c r="N25" s="231"/>
      <c r="O25" s="232"/>
      <c r="P25" s="148">
        <v>3</v>
      </c>
      <c r="Q25" s="148"/>
      <c r="R25" s="232"/>
      <c r="S25" s="233"/>
    </row>
  </sheetData>
  <mergeCells count="2">
    <mergeCell ref="A1:G1"/>
    <mergeCell ref="M1:S1"/>
  </mergeCells>
  <phoneticPr fontId="0" type="noConversion"/>
  <dataValidations count="6">
    <dataValidation type="list" allowBlank="1" showInputMessage="1" showErrorMessage="1" sqref="A19">
      <formula1>$M$19:$M$21</formula1>
    </dataValidation>
    <dataValidation type="list" allowBlank="1" showInputMessage="1" showErrorMessage="1" sqref="A23">
      <formula1>$M$23:$M$25</formula1>
    </dataValidation>
    <dataValidation type="list" allowBlank="1" showInputMessage="1" showErrorMessage="1" sqref="A4">
      <formula1>$M$4:$M$5</formula1>
    </dataValidation>
    <dataValidation type="list" allowBlank="1" showInputMessage="1" showErrorMessage="1" sqref="A7">
      <formula1>$M$7:$M$9</formula1>
    </dataValidation>
    <dataValidation type="list" allowBlank="1" showInputMessage="1" showErrorMessage="1" sqref="A11">
      <formula1>$M$11:$M$13</formula1>
    </dataValidation>
    <dataValidation type="list" allowBlank="1" showInputMessage="1" showErrorMessage="1" sqref="A15">
      <formula1>$M$15:$M$16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57" t="s">
        <v>0</v>
      </c>
      <c r="B1" s="158" t="s">
        <v>361</v>
      </c>
      <c r="C1" s="333" t="s">
        <v>3</v>
      </c>
      <c r="D1" s="160" t="s">
        <v>3</v>
      </c>
      <c r="E1" s="160" t="s">
        <v>3</v>
      </c>
      <c r="F1" s="334" t="s">
        <v>3</v>
      </c>
    </row>
    <row r="2" spans="1:6" x14ac:dyDescent="0.2">
      <c r="A2" s="124" t="s">
        <v>68</v>
      </c>
      <c r="B2" s="80"/>
      <c r="C2" s="81"/>
      <c r="D2" s="82"/>
      <c r="E2" s="83"/>
      <c r="F2" s="83"/>
    </row>
    <row r="3" spans="1:6" x14ac:dyDescent="0.2">
      <c r="A3" s="132" t="s">
        <v>70</v>
      </c>
      <c r="B3" s="111"/>
      <c r="C3" s="335">
        <v>1</v>
      </c>
      <c r="D3" s="20">
        <v>1</v>
      </c>
      <c r="E3" s="113"/>
      <c r="F3" s="113"/>
    </row>
    <row r="4" spans="1:6" x14ac:dyDescent="0.2">
      <c r="A4" s="133" t="s">
        <v>71</v>
      </c>
      <c r="B4" s="105"/>
      <c r="C4" s="336">
        <v>2</v>
      </c>
      <c r="D4" s="20">
        <v>2</v>
      </c>
      <c r="E4" s="19"/>
      <c r="F4" s="19"/>
    </row>
    <row r="5" spans="1:6" x14ac:dyDescent="0.2">
      <c r="A5" s="124" t="s">
        <v>69</v>
      </c>
      <c r="B5" s="80"/>
      <c r="C5" s="83"/>
      <c r="D5" s="84"/>
      <c r="E5" s="83"/>
      <c r="F5" s="83"/>
    </row>
    <row r="6" spans="1:6" x14ac:dyDescent="0.2">
      <c r="A6" s="135" t="s">
        <v>72</v>
      </c>
      <c r="B6" s="119"/>
      <c r="C6" s="113"/>
      <c r="D6" s="114">
        <v>0</v>
      </c>
      <c r="E6" s="114"/>
      <c r="F6" s="113"/>
    </row>
    <row r="7" spans="1:6" x14ac:dyDescent="0.2">
      <c r="A7" s="133" t="s">
        <v>70</v>
      </c>
      <c r="B7" s="106"/>
      <c r="C7" s="49"/>
      <c r="D7" s="20">
        <v>1</v>
      </c>
      <c r="E7" s="20"/>
      <c r="F7" s="49"/>
    </row>
    <row r="8" spans="1:6" x14ac:dyDescent="0.2">
      <c r="A8" s="133" t="s">
        <v>71</v>
      </c>
      <c r="B8" s="106"/>
      <c r="C8" s="49"/>
      <c r="D8" s="20">
        <v>2</v>
      </c>
      <c r="E8" s="20"/>
      <c r="F8" s="49"/>
    </row>
    <row r="9" spans="1:6" x14ac:dyDescent="0.2">
      <c r="A9" s="124" t="s">
        <v>26</v>
      </c>
      <c r="B9" s="80"/>
      <c r="C9" s="83"/>
      <c r="D9" s="84"/>
      <c r="E9" s="83"/>
      <c r="F9" s="83"/>
    </row>
    <row r="10" spans="1:6" x14ac:dyDescent="0.2">
      <c r="A10" s="135" t="s">
        <v>73</v>
      </c>
      <c r="B10" s="119"/>
      <c r="C10" s="113"/>
      <c r="D10" s="114"/>
      <c r="E10" s="114">
        <v>1</v>
      </c>
      <c r="F10" s="114"/>
    </row>
    <row r="11" spans="1:6" x14ac:dyDescent="0.2">
      <c r="A11" s="136" t="s">
        <v>74</v>
      </c>
      <c r="B11" s="21"/>
      <c r="C11" s="19"/>
      <c r="D11" s="20"/>
      <c r="E11" s="20">
        <v>2</v>
      </c>
      <c r="F11" s="20"/>
    </row>
    <row r="12" spans="1:6" x14ac:dyDescent="0.2">
      <c r="A12" s="133" t="s">
        <v>75</v>
      </c>
      <c r="B12" s="106"/>
      <c r="C12" s="49"/>
      <c r="D12" s="20"/>
      <c r="E12" s="20">
        <v>5</v>
      </c>
      <c r="F12" s="49"/>
    </row>
    <row r="13" spans="1:6" x14ac:dyDescent="0.2">
      <c r="A13" s="124" t="s">
        <v>76</v>
      </c>
      <c r="B13" s="80"/>
      <c r="C13" s="83"/>
      <c r="D13" s="84"/>
      <c r="E13" s="83"/>
      <c r="F13" s="83"/>
    </row>
    <row r="14" spans="1:6" x14ac:dyDescent="0.2">
      <c r="A14" s="135" t="s">
        <v>77</v>
      </c>
      <c r="B14" s="119"/>
      <c r="C14" s="113"/>
      <c r="D14" s="114"/>
      <c r="E14" s="113"/>
      <c r="F14" s="114" t="s">
        <v>14</v>
      </c>
    </row>
    <row r="15" spans="1:6" x14ac:dyDescent="0.2">
      <c r="A15" s="136" t="s">
        <v>78</v>
      </c>
      <c r="B15" s="21"/>
      <c r="C15" s="19"/>
      <c r="D15" s="20"/>
      <c r="E15" s="19"/>
      <c r="F15" s="20" t="s">
        <v>17</v>
      </c>
    </row>
    <row r="16" spans="1:6" ht="15.75" x14ac:dyDescent="0.25">
      <c r="A16" s="229" t="s">
        <v>84</v>
      </c>
      <c r="B16" s="123"/>
      <c r="C16" s="117"/>
      <c r="D16" s="118"/>
      <c r="E16" s="117"/>
      <c r="F16" s="117"/>
    </row>
    <row r="17" spans="1:6" x14ac:dyDescent="0.2">
      <c r="A17" s="157"/>
      <c r="B17" s="158" t="s">
        <v>360</v>
      </c>
      <c r="C17" s="333" t="s">
        <v>3</v>
      </c>
      <c r="D17" s="160" t="s">
        <v>3</v>
      </c>
      <c r="E17" s="160" t="s">
        <v>13</v>
      </c>
      <c r="F17" s="334"/>
    </row>
    <row r="18" spans="1:6" x14ac:dyDescent="0.2">
      <c r="A18" s="124" t="s">
        <v>83</v>
      </c>
      <c r="B18" s="80"/>
      <c r="C18" s="81"/>
      <c r="D18" s="82"/>
      <c r="E18" s="83"/>
      <c r="F18" s="83"/>
    </row>
    <row r="19" spans="1:6" x14ac:dyDescent="0.2">
      <c r="A19" s="132" t="s">
        <v>64</v>
      </c>
      <c r="B19" s="111"/>
      <c r="C19" s="335">
        <v>5</v>
      </c>
      <c r="D19" s="112"/>
      <c r="E19" s="113"/>
      <c r="F19" s="113"/>
    </row>
    <row r="20" spans="1:6" x14ac:dyDescent="0.2">
      <c r="A20" s="133" t="s">
        <v>66</v>
      </c>
      <c r="B20" s="105"/>
      <c r="C20" s="336">
        <v>6</v>
      </c>
      <c r="D20" s="48"/>
      <c r="E20" s="19"/>
      <c r="F20" s="19"/>
    </row>
    <row r="21" spans="1:6" x14ac:dyDescent="0.2">
      <c r="A21" s="134" t="s">
        <v>65</v>
      </c>
      <c r="B21" s="115"/>
      <c r="C21" s="337">
        <v>7</v>
      </c>
      <c r="D21" s="116"/>
      <c r="E21" s="117"/>
      <c r="F21" s="117"/>
    </row>
    <row r="22" spans="1:6" x14ac:dyDescent="0.2">
      <c r="A22" s="124" t="s">
        <v>26</v>
      </c>
      <c r="B22" s="80"/>
      <c r="C22" s="83"/>
      <c r="D22" s="84"/>
      <c r="E22" s="83"/>
      <c r="F22" s="83"/>
    </row>
    <row r="23" spans="1:6" x14ac:dyDescent="0.2">
      <c r="A23" s="135" t="s">
        <v>73</v>
      </c>
      <c r="B23" s="119"/>
      <c r="C23" s="113"/>
      <c r="D23" s="114">
        <v>1</v>
      </c>
      <c r="E23" s="114"/>
      <c r="F23" s="113"/>
    </row>
    <row r="24" spans="1:6" x14ac:dyDescent="0.2">
      <c r="A24" s="136" t="s">
        <v>74</v>
      </c>
      <c r="B24" s="106"/>
      <c r="C24" s="49"/>
      <c r="D24" s="20">
        <v>2</v>
      </c>
      <c r="E24" s="20"/>
      <c r="F24" s="49"/>
    </row>
    <row r="25" spans="1:6" ht="13.5" thickBot="1" x14ac:dyDescent="0.25">
      <c r="A25" s="230" t="s">
        <v>75</v>
      </c>
      <c r="B25" s="231"/>
      <c r="C25" s="232"/>
      <c r="D25" s="148">
        <v>3</v>
      </c>
      <c r="E25" s="148"/>
      <c r="F25" s="232"/>
    </row>
    <row r="26" spans="1:6" ht="13.5" thickTop="1" x14ac:dyDescent="0.2"/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U29"/>
  <sheetViews>
    <sheetView view="pageBreakPreview" zoomScaleNormal="100" zoomScaleSheetLayoutView="100" workbookViewId="0">
      <selection sqref="A1:F1"/>
    </sheetView>
  </sheetViews>
  <sheetFormatPr defaultColWidth="9.140625" defaultRowHeight="15" x14ac:dyDescent="0.25"/>
  <cols>
    <col min="1" max="1" width="60" style="357" customWidth="1"/>
    <col min="2" max="2" width="11.140625" style="358" customWidth="1"/>
    <col min="3" max="3" width="6.42578125" style="357" customWidth="1"/>
    <col min="4" max="4" width="5.85546875" style="416" customWidth="1"/>
    <col min="5" max="6" width="6" style="357" customWidth="1"/>
    <col min="15" max="21" width="0" hidden="1" customWidth="1"/>
  </cols>
  <sheetData>
    <row r="1" spans="1:21" ht="45" customHeight="1" thickTop="1" x14ac:dyDescent="0.2">
      <c r="A1" s="854" t="s">
        <v>512</v>
      </c>
      <c r="B1" s="855"/>
      <c r="C1" s="855"/>
      <c r="D1" s="855"/>
      <c r="E1" s="855"/>
      <c r="F1" s="855"/>
      <c r="G1" s="5"/>
      <c r="O1" s="856" t="s">
        <v>85</v>
      </c>
      <c r="P1" s="857"/>
      <c r="Q1" s="857"/>
      <c r="R1" s="857"/>
      <c r="S1" s="857"/>
      <c r="T1" s="857"/>
      <c r="U1" s="857"/>
    </row>
    <row r="2" spans="1:21" s="6" customFormat="1" ht="15" customHeight="1" x14ac:dyDescent="0.2">
      <c r="A2" s="508" t="s">
        <v>0</v>
      </c>
      <c r="B2" s="509">
        <v>90</v>
      </c>
      <c r="C2" s="510">
        <f>C4</f>
        <v>1</v>
      </c>
      <c r="D2" s="511">
        <f>D7</f>
        <v>0</v>
      </c>
      <c r="E2" s="511">
        <v>9</v>
      </c>
      <c r="F2" s="510">
        <v>0</v>
      </c>
      <c r="G2" s="52"/>
      <c r="O2" s="157" t="s">
        <v>0</v>
      </c>
      <c r="P2" s="158">
        <v>90</v>
      </c>
      <c r="Q2" s="333" t="s">
        <v>3</v>
      </c>
      <c r="R2" s="160" t="s">
        <v>3</v>
      </c>
      <c r="S2" s="160" t="s">
        <v>86</v>
      </c>
      <c r="T2" s="334" t="s">
        <v>10</v>
      </c>
      <c r="U2" s="160"/>
    </row>
    <row r="3" spans="1:21" s="8" customFormat="1" ht="15" customHeight="1" x14ac:dyDescent="0.25">
      <c r="A3" s="571" t="s">
        <v>68</v>
      </c>
      <c r="B3" s="705"/>
      <c r="C3" s="755"/>
      <c r="D3" s="701"/>
      <c r="E3" s="706"/>
      <c r="F3" s="706"/>
      <c r="H3"/>
      <c r="O3" s="255" t="s">
        <v>68</v>
      </c>
      <c r="P3" s="244"/>
      <c r="Q3" s="245"/>
      <c r="R3" s="246"/>
      <c r="S3" s="247"/>
      <c r="T3" s="247"/>
      <c r="U3" s="248"/>
    </row>
    <row r="4" spans="1:21" s="8" customFormat="1" ht="15" customHeight="1" x14ac:dyDescent="0.25">
      <c r="A4" s="526" t="s">
        <v>70</v>
      </c>
      <c r="B4" s="527"/>
      <c r="C4" s="528">
        <f>VLOOKUP(A4,'9900accsdata'!A:F,3,FALSE)</f>
        <v>1</v>
      </c>
      <c r="D4" s="529"/>
      <c r="E4" s="530"/>
      <c r="F4" s="530"/>
      <c r="H4"/>
      <c r="O4" s="256" t="s">
        <v>70</v>
      </c>
      <c r="P4" s="241"/>
      <c r="Q4" s="242" t="s">
        <v>8</v>
      </c>
      <c r="R4" s="242"/>
      <c r="S4" s="243"/>
      <c r="T4" s="243"/>
      <c r="U4" s="240"/>
    </row>
    <row r="5" spans="1:21" s="8" customFormat="1" ht="12" hidden="1" customHeight="1" x14ac:dyDescent="0.25">
      <c r="A5" s="419" t="s">
        <v>71</v>
      </c>
      <c r="B5" s="420"/>
      <c r="C5" s="421" t="s">
        <v>9</v>
      </c>
      <c r="D5" s="421"/>
      <c r="E5" s="422"/>
      <c r="F5" s="422"/>
      <c r="H5"/>
      <c r="O5" s="257" t="s">
        <v>71</v>
      </c>
      <c r="P5" s="249"/>
      <c r="Q5" s="250" t="s">
        <v>9</v>
      </c>
      <c r="R5" s="250"/>
      <c r="S5" s="71"/>
      <c r="T5" s="71"/>
      <c r="U5" s="166"/>
    </row>
    <row r="6" spans="1:21" s="8" customFormat="1" ht="15" customHeight="1" x14ac:dyDescent="0.25">
      <c r="A6" s="571" t="s">
        <v>69</v>
      </c>
      <c r="B6" s="705"/>
      <c r="C6" s="706"/>
      <c r="D6" s="700"/>
      <c r="E6" s="706"/>
      <c r="F6" s="706"/>
      <c r="H6"/>
      <c r="O6" s="255" t="s">
        <v>69</v>
      </c>
      <c r="P6" s="244"/>
      <c r="Q6" s="247"/>
      <c r="R6" s="248"/>
      <c r="S6" s="247"/>
      <c r="T6" s="247"/>
      <c r="U6" s="248"/>
    </row>
    <row r="7" spans="1:21" s="8" customFormat="1" ht="15" customHeight="1" x14ac:dyDescent="0.25">
      <c r="A7" s="580" t="s">
        <v>72</v>
      </c>
      <c r="B7" s="535"/>
      <c r="C7" s="530"/>
      <c r="D7" s="531">
        <f>VLOOKUP(A7,'9900accsdata'!A:F,4,FALSE)</f>
        <v>0</v>
      </c>
      <c r="E7" s="531"/>
      <c r="F7" s="530"/>
      <c r="H7"/>
      <c r="O7" s="258" t="s">
        <v>72</v>
      </c>
      <c r="P7" s="239"/>
      <c r="Q7" s="243"/>
      <c r="R7" s="240">
        <v>0</v>
      </c>
      <c r="S7" s="240"/>
      <c r="T7" s="243"/>
      <c r="U7" s="240"/>
    </row>
    <row r="8" spans="1:21" s="8" customFormat="1" ht="12" hidden="1" customHeight="1" x14ac:dyDescent="0.25">
      <c r="A8" s="395" t="s">
        <v>70</v>
      </c>
      <c r="B8" s="577"/>
      <c r="C8" s="578"/>
      <c r="D8" s="399">
        <v>1</v>
      </c>
      <c r="E8" s="399"/>
      <c r="F8" s="578"/>
      <c r="G8" s="52"/>
      <c r="H8"/>
      <c r="O8" s="259" t="s">
        <v>70</v>
      </c>
      <c r="P8" s="236"/>
      <c r="Q8" s="237"/>
      <c r="R8" s="149">
        <v>1</v>
      </c>
      <c r="S8" s="149"/>
      <c r="T8" s="237"/>
      <c r="U8" s="238"/>
    </row>
    <row r="9" spans="1:21" s="8" customFormat="1" ht="12" hidden="1" customHeight="1" x14ac:dyDescent="0.25">
      <c r="A9" s="400" t="s">
        <v>71</v>
      </c>
      <c r="B9" s="425"/>
      <c r="C9" s="426"/>
      <c r="D9" s="427">
        <v>2</v>
      </c>
      <c r="E9" s="427"/>
      <c r="F9" s="426"/>
      <c r="G9" s="52"/>
      <c r="H9"/>
      <c r="O9" s="259" t="s">
        <v>71</v>
      </c>
      <c r="P9" s="236"/>
      <c r="Q9" s="237"/>
      <c r="R9" s="149">
        <v>2</v>
      </c>
      <c r="S9" s="149"/>
      <c r="T9" s="237"/>
      <c r="U9" s="238"/>
    </row>
    <row r="10" spans="1:21" s="8" customFormat="1" ht="15" customHeight="1" x14ac:dyDescent="0.25">
      <c r="A10" s="748" t="s">
        <v>87</v>
      </c>
      <c r="B10" s="749"/>
      <c r="C10" s="750"/>
      <c r="D10" s="751"/>
      <c r="E10" s="751"/>
      <c r="F10" s="750"/>
      <c r="H10"/>
      <c r="O10" s="229" t="s">
        <v>87</v>
      </c>
      <c r="P10" s="251"/>
      <c r="Q10" s="252"/>
      <c r="R10" s="166"/>
      <c r="S10" s="166"/>
      <c r="T10" s="252"/>
      <c r="U10" s="253"/>
    </row>
    <row r="11" spans="1:21" s="8" customFormat="1" ht="15" customHeight="1" x14ac:dyDescent="0.25">
      <c r="A11" s="546" t="s">
        <v>483</v>
      </c>
      <c r="B11" s="547" t="s">
        <v>11</v>
      </c>
      <c r="C11" s="752"/>
      <c r="D11" s="700"/>
      <c r="E11" s="706"/>
      <c r="F11" s="706"/>
      <c r="H11"/>
      <c r="O11" s="142" t="s">
        <v>15</v>
      </c>
      <c r="P11" s="72" t="s">
        <v>11</v>
      </c>
      <c r="Q11" s="254"/>
      <c r="R11" s="248"/>
      <c r="S11" s="247"/>
      <c r="T11" s="247"/>
      <c r="U11" s="248"/>
    </row>
    <row r="12" spans="1:21" s="8" customFormat="1" ht="15" customHeight="1" x14ac:dyDescent="0.25">
      <c r="A12" s="516">
        <v>904200</v>
      </c>
      <c r="B12" s="880" t="s">
        <v>80</v>
      </c>
      <c r="C12" s="881"/>
      <c r="D12" s="881"/>
      <c r="E12" s="881"/>
      <c r="F12" s="881"/>
      <c r="G12" s="52"/>
      <c r="H12"/>
      <c r="O12" s="143">
        <v>904200</v>
      </c>
      <c r="P12" s="873" t="s">
        <v>80</v>
      </c>
      <c r="Q12" s="874"/>
      <c r="R12" s="874"/>
      <c r="S12" s="874"/>
      <c r="T12" s="874"/>
      <c r="U12" s="874"/>
    </row>
    <row r="13" spans="1:21" s="8" customFormat="1" ht="15" customHeight="1" x14ac:dyDescent="0.25">
      <c r="A13" s="516">
        <v>904400</v>
      </c>
      <c r="B13" s="880" t="s">
        <v>81</v>
      </c>
      <c r="C13" s="881"/>
      <c r="D13" s="881"/>
      <c r="E13" s="881"/>
      <c r="F13" s="881"/>
      <c r="G13" s="52"/>
      <c r="H13"/>
      <c r="O13" s="144">
        <v>904400</v>
      </c>
      <c r="P13" s="875" t="s">
        <v>81</v>
      </c>
      <c r="Q13" s="876"/>
      <c r="R13" s="876"/>
      <c r="S13" s="876"/>
      <c r="T13" s="876"/>
      <c r="U13" s="876"/>
    </row>
    <row r="14" spans="1:21" s="8" customFormat="1" ht="15" customHeight="1" x14ac:dyDescent="0.25">
      <c r="A14" s="753" t="s">
        <v>429</v>
      </c>
      <c r="B14" s="882" t="s">
        <v>428</v>
      </c>
      <c r="C14" s="881"/>
      <c r="D14" s="881"/>
      <c r="E14" s="881"/>
      <c r="F14" s="881"/>
      <c r="G14" s="52"/>
      <c r="H14"/>
      <c r="O14" s="260" t="s">
        <v>429</v>
      </c>
      <c r="P14" s="877" t="s">
        <v>428</v>
      </c>
      <c r="Q14" s="876"/>
      <c r="R14" s="876"/>
      <c r="S14" s="876"/>
      <c r="T14" s="876"/>
      <c r="U14" s="876"/>
    </row>
    <row r="15" spans="1:21" s="8" customFormat="1" ht="15" customHeight="1" x14ac:dyDescent="0.25">
      <c r="A15" s="753" t="s">
        <v>430</v>
      </c>
      <c r="B15" s="882" t="s">
        <v>431</v>
      </c>
      <c r="C15" s="881"/>
      <c r="D15" s="881"/>
      <c r="E15" s="881"/>
      <c r="F15" s="881"/>
      <c r="G15" s="52"/>
      <c r="H15"/>
      <c r="O15" s="260" t="s">
        <v>430</v>
      </c>
      <c r="P15" s="877" t="s">
        <v>431</v>
      </c>
      <c r="Q15" s="876"/>
      <c r="R15" s="876"/>
      <c r="S15" s="876"/>
      <c r="T15" s="876"/>
      <c r="U15" s="876"/>
    </row>
    <row r="16" spans="1:21" s="9" customFormat="1" ht="15" customHeight="1" x14ac:dyDescent="0.25">
      <c r="A16" s="753" t="s">
        <v>432</v>
      </c>
      <c r="B16" s="882" t="s">
        <v>433</v>
      </c>
      <c r="C16" s="881"/>
      <c r="D16" s="881"/>
      <c r="E16" s="881"/>
      <c r="F16" s="881"/>
      <c r="G16" s="52"/>
      <c r="H16"/>
      <c r="O16" s="260" t="s">
        <v>432</v>
      </c>
      <c r="P16" s="877" t="s">
        <v>433</v>
      </c>
      <c r="Q16" s="876"/>
      <c r="R16" s="876"/>
      <c r="S16" s="876"/>
      <c r="T16" s="876"/>
      <c r="U16" s="876"/>
    </row>
    <row r="17" spans="1:21" s="9" customFormat="1" ht="15" customHeight="1" thickBot="1" x14ac:dyDescent="0.3">
      <c r="A17" s="754" t="s">
        <v>434</v>
      </c>
      <c r="B17" s="878" t="s">
        <v>435</v>
      </c>
      <c r="C17" s="879"/>
      <c r="D17" s="879"/>
      <c r="E17" s="879"/>
      <c r="F17" s="879"/>
      <c r="G17" s="52"/>
      <c r="H17"/>
      <c r="O17" s="326" t="s">
        <v>434</v>
      </c>
      <c r="P17" s="871" t="s">
        <v>435</v>
      </c>
      <c r="Q17" s="872"/>
      <c r="R17" s="872"/>
      <c r="S17" s="872"/>
      <c r="T17" s="872"/>
      <c r="U17" s="872"/>
    </row>
    <row r="18" spans="1:21" s="9" customFormat="1" ht="12" customHeight="1" thickTop="1" x14ac:dyDescent="0.25">
      <c r="A18" s="735"/>
      <c r="B18" s="388"/>
      <c r="C18" s="359"/>
      <c r="D18" s="363"/>
      <c r="E18" s="359"/>
      <c r="F18" s="359"/>
    </row>
    <row r="19" spans="1:21" s="9" customFormat="1" ht="12" customHeight="1" x14ac:dyDescent="0.15">
      <c r="A19" s="736"/>
      <c r="B19" s="737"/>
      <c r="C19" s="738"/>
      <c r="D19" s="739"/>
      <c r="E19" s="739"/>
      <c r="F19" s="740"/>
    </row>
    <row r="20" spans="1:21" s="9" customFormat="1" ht="20.25" customHeight="1" x14ac:dyDescent="0.25">
      <c r="A20" s="359"/>
      <c r="B20" s="388"/>
      <c r="C20" s="359"/>
      <c r="D20" s="363"/>
      <c r="E20" s="359"/>
      <c r="F20" s="359"/>
      <c r="G20" s="13"/>
    </row>
    <row r="21" spans="1:21" s="9" customFormat="1" ht="12" customHeight="1" x14ac:dyDescent="0.25">
      <c r="A21" s="380"/>
      <c r="B21" s="364"/>
      <c r="C21" s="741"/>
      <c r="D21" s="383"/>
      <c r="E21" s="742"/>
      <c r="F21" s="742"/>
      <c r="G21" s="13"/>
    </row>
    <row r="22" spans="1:21" s="9" customFormat="1" ht="12" customHeight="1" x14ac:dyDescent="0.25">
      <c r="A22" s="743"/>
      <c r="B22" s="744"/>
      <c r="C22" s="382"/>
      <c r="D22" s="382"/>
      <c r="E22" s="359"/>
      <c r="F22" s="359"/>
      <c r="G22" s="13"/>
    </row>
    <row r="23" spans="1:21" s="9" customFormat="1" ht="12" customHeight="1" x14ac:dyDescent="0.25">
      <c r="A23" s="743"/>
      <c r="B23" s="744"/>
      <c r="C23" s="382"/>
      <c r="D23" s="382"/>
      <c r="E23" s="359"/>
      <c r="F23" s="359"/>
      <c r="G23" s="13"/>
    </row>
    <row r="24" spans="1:21" s="9" customFormat="1" ht="12" customHeight="1" x14ac:dyDescent="0.25">
      <c r="A24" s="743"/>
      <c r="B24" s="744"/>
      <c r="C24" s="382"/>
      <c r="D24" s="382"/>
      <c r="E24" s="359"/>
      <c r="F24" s="359"/>
      <c r="G24" s="13"/>
    </row>
    <row r="25" spans="1:21" s="9" customFormat="1" ht="12" customHeight="1" x14ac:dyDescent="0.25">
      <c r="A25" s="380"/>
      <c r="B25" s="364"/>
      <c r="C25" s="742"/>
      <c r="D25" s="745"/>
      <c r="E25" s="742"/>
      <c r="F25" s="742"/>
      <c r="G25" s="13"/>
    </row>
    <row r="26" spans="1:21" s="9" customFormat="1" ht="12" customHeight="1" x14ac:dyDescent="0.25">
      <c r="A26" s="359"/>
      <c r="B26" s="388"/>
      <c r="C26" s="359"/>
      <c r="D26" s="363"/>
      <c r="E26" s="363"/>
      <c r="F26" s="359"/>
      <c r="G26" s="13"/>
    </row>
    <row r="27" spans="1:21" ht="12.2" customHeight="1" x14ac:dyDescent="0.25">
      <c r="A27" s="359"/>
      <c r="B27" s="746"/>
      <c r="C27" s="747"/>
      <c r="D27" s="363"/>
      <c r="E27" s="363"/>
      <c r="F27" s="747"/>
    </row>
    <row r="28" spans="1:21" ht="12.2" customHeight="1" x14ac:dyDescent="0.25">
      <c r="A28" s="743"/>
      <c r="B28" s="746"/>
      <c r="C28" s="747"/>
      <c r="D28" s="363"/>
      <c r="E28" s="363"/>
      <c r="F28" s="747"/>
    </row>
    <row r="29" spans="1:21" ht="12.2" customHeight="1" x14ac:dyDescent="0.25"/>
  </sheetData>
  <mergeCells count="14">
    <mergeCell ref="B17:F17"/>
    <mergeCell ref="B13:F13"/>
    <mergeCell ref="B14:F14"/>
    <mergeCell ref="A1:F1"/>
    <mergeCell ref="B12:F12"/>
    <mergeCell ref="B15:F15"/>
    <mergeCell ref="B16:F16"/>
    <mergeCell ref="P17:U17"/>
    <mergeCell ref="O1:U1"/>
    <mergeCell ref="P12:U12"/>
    <mergeCell ref="P13:U13"/>
    <mergeCell ref="P14:U14"/>
    <mergeCell ref="P15:U15"/>
    <mergeCell ref="P16:U16"/>
  </mergeCells>
  <phoneticPr fontId="0" type="noConversion"/>
  <dataValidations count="2">
    <dataValidation type="list" allowBlank="1" showInputMessage="1" showErrorMessage="1" sqref="A4">
      <formula1>$O$4:$O$5</formula1>
    </dataValidation>
    <dataValidation type="list" allowBlank="1" showInputMessage="1" showErrorMessage="1" sqref="A7">
      <formula1>$O$7:$O$9</formula1>
    </dataValidation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&amp;RCAL Controls GBP price list July 2011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57" t="s">
        <v>0</v>
      </c>
      <c r="B1" s="158">
        <v>90</v>
      </c>
      <c r="C1" s="159" t="s">
        <v>3</v>
      </c>
      <c r="D1" s="161" t="s">
        <v>3</v>
      </c>
      <c r="E1" s="161" t="s">
        <v>86</v>
      </c>
      <c r="F1" s="162" t="s">
        <v>10</v>
      </c>
    </row>
    <row r="2" spans="1:6" x14ac:dyDescent="0.2">
      <c r="A2" s="255" t="s">
        <v>68</v>
      </c>
      <c r="B2" s="244"/>
      <c r="C2" s="245"/>
      <c r="D2" s="246"/>
      <c r="E2" s="247"/>
      <c r="F2" s="247"/>
    </row>
    <row r="3" spans="1:6" x14ac:dyDescent="0.2">
      <c r="A3" s="256" t="s">
        <v>70</v>
      </c>
      <c r="B3" s="241"/>
      <c r="C3" s="338">
        <v>1</v>
      </c>
      <c r="D3" s="149">
        <v>1</v>
      </c>
      <c r="E3" s="243"/>
      <c r="F3" s="243"/>
    </row>
    <row r="4" spans="1:6" x14ac:dyDescent="0.2">
      <c r="A4" s="257" t="s">
        <v>71</v>
      </c>
      <c r="B4" s="249"/>
      <c r="C4" s="339">
        <v>2</v>
      </c>
      <c r="D4" s="149">
        <v>2</v>
      </c>
      <c r="E4" s="71"/>
      <c r="F4" s="71"/>
    </row>
    <row r="5" spans="1:6" x14ac:dyDescent="0.2">
      <c r="A5" s="255" t="s">
        <v>69</v>
      </c>
      <c r="B5" s="244"/>
      <c r="C5" s="247"/>
      <c r="D5" s="248"/>
      <c r="E5" s="247"/>
      <c r="F5" s="247"/>
    </row>
    <row r="6" spans="1:6" x14ac:dyDescent="0.2">
      <c r="A6" s="258" t="s">
        <v>72</v>
      </c>
      <c r="B6" s="239"/>
      <c r="C6" s="243"/>
      <c r="D6" s="240">
        <v>0</v>
      </c>
      <c r="E6" s="240"/>
      <c r="F6" s="243"/>
    </row>
    <row r="7" spans="1:6" x14ac:dyDescent="0.2">
      <c r="A7" s="259" t="s">
        <v>70</v>
      </c>
      <c r="B7" s="236"/>
      <c r="C7" s="237"/>
      <c r="D7" s="149">
        <v>1</v>
      </c>
      <c r="E7" s="149"/>
      <c r="F7" s="237"/>
    </row>
    <row r="8" spans="1:6" x14ac:dyDescent="0.2">
      <c r="A8" s="259" t="s">
        <v>71</v>
      </c>
      <c r="B8" s="236"/>
      <c r="C8" s="237"/>
      <c r="D8" s="149">
        <v>2</v>
      </c>
      <c r="E8" s="149"/>
      <c r="F8" s="23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AZ67"/>
  <sheetViews>
    <sheetView view="pageBreakPreview" zoomScaleNormal="100" workbookViewId="0">
      <selection sqref="A1:S1"/>
    </sheetView>
  </sheetViews>
  <sheetFormatPr defaultColWidth="9.140625" defaultRowHeight="15" x14ac:dyDescent="0.25"/>
  <cols>
    <col min="1" max="1" width="60" style="357" customWidth="1"/>
    <col min="2" max="2" width="3" style="357" customWidth="1"/>
    <col min="3" max="3" width="2.7109375" style="357" customWidth="1"/>
    <col min="4" max="5" width="2.5703125" style="357" customWidth="1"/>
    <col min="6" max="6" width="3.85546875" style="357" customWidth="1"/>
    <col min="7" max="7" width="2.42578125" style="357" hidden="1" customWidth="1"/>
    <col min="8" max="17" width="3.85546875" style="357" customWidth="1"/>
    <col min="18" max="18" width="2.5703125" style="357" customWidth="1"/>
    <col min="19" max="19" width="3.85546875" style="357" customWidth="1"/>
    <col min="24" max="24" width="24.140625" hidden="1" customWidth="1"/>
    <col min="25" max="25" width="3" hidden="1" customWidth="1"/>
    <col min="26" max="26" width="2.7109375" hidden="1" customWidth="1"/>
    <col min="27" max="27" width="2.5703125" hidden="1" customWidth="1"/>
    <col min="28" max="28" width="2.7109375" hidden="1" customWidth="1"/>
    <col min="29" max="29" width="2.5703125" hidden="1" customWidth="1"/>
    <col min="30" max="30" width="2.7109375" hidden="1" customWidth="1"/>
    <col min="31" max="31" width="2.42578125" hidden="1" customWidth="1"/>
    <col min="32" max="32" width="2.5703125" hidden="1" customWidth="1"/>
    <col min="33" max="33" width="2.28515625" hidden="1" customWidth="1"/>
    <col min="34" max="34" width="2.42578125" hidden="1" customWidth="1"/>
    <col min="35" max="36" width="2.5703125" hidden="1" customWidth="1"/>
    <col min="37" max="37" width="2.140625" hidden="1" customWidth="1"/>
    <col min="38" max="38" width="3" hidden="1" customWidth="1"/>
    <col min="39" max="41" width="2.42578125" hidden="1" customWidth="1"/>
    <col min="42" max="44" width="2.7109375" hidden="1" customWidth="1"/>
    <col min="45" max="45" width="2.140625" hidden="1" customWidth="1"/>
    <col min="46" max="46" width="3" hidden="1" customWidth="1"/>
    <col min="47" max="49" width="2.42578125" hidden="1" customWidth="1"/>
    <col min="50" max="52" width="2.7109375" hidden="1" customWidth="1"/>
  </cols>
  <sheetData>
    <row r="1" spans="1:52" ht="45" customHeight="1" x14ac:dyDescent="0.35">
      <c r="A1" s="845" t="s">
        <v>501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  <c r="S1" s="846"/>
      <c r="T1" s="820"/>
      <c r="X1" s="847" t="s">
        <v>437</v>
      </c>
      <c r="Y1" s="847"/>
      <c r="Z1" s="847"/>
      <c r="AA1" s="847"/>
      <c r="AB1" s="847"/>
      <c r="AC1" s="847"/>
      <c r="AD1" s="847"/>
      <c r="AE1" s="847"/>
      <c r="AF1" s="847"/>
      <c r="AG1" s="847"/>
      <c r="AH1" s="847"/>
      <c r="AI1" s="847"/>
      <c r="AJ1" s="847"/>
      <c r="AK1" s="847"/>
      <c r="AL1" s="847"/>
      <c r="AM1" s="847"/>
      <c r="AN1" s="847"/>
      <c r="AO1" s="847"/>
      <c r="AP1" s="847"/>
      <c r="AQ1" s="847"/>
      <c r="AR1" s="847"/>
      <c r="AS1" s="847"/>
      <c r="AT1" s="847"/>
      <c r="AU1" s="847"/>
      <c r="AV1" s="847"/>
      <c r="AW1" s="847"/>
      <c r="AX1" s="847"/>
      <c r="AY1" s="847"/>
      <c r="AZ1" s="847"/>
    </row>
    <row r="2" spans="1:52" x14ac:dyDescent="0.2">
      <c r="A2" s="468" t="s">
        <v>0</v>
      </c>
      <c r="B2" s="469" t="s">
        <v>464</v>
      </c>
      <c r="C2" s="469"/>
      <c r="D2" s="469"/>
      <c r="E2" s="469" t="s">
        <v>105</v>
      </c>
      <c r="F2" s="469" t="str">
        <f>F6</f>
        <v>R</v>
      </c>
      <c r="G2" s="469" t="s">
        <v>105</v>
      </c>
      <c r="H2" s="469">
        <f>H10</f>
        <v>0</v>
      </c>
      <c r="I2" s="469">
        <f>I13</f>
        <v>0</v>
      </c>
      <c r="J2" s="470">
        <f>J16</f>
        <v>0</v>
      </c>
      <c r="K2" s="472">
        <f>K22</f>
        <v>0</v>
      </c>
      <c r="L2" s="472">
        <f>L31</f>
        <v>0</v>
      </c>
      <c r="M2" s="470">
        <f>M40</f>
        <v>0</v>
      </c>
      <c r="N2" s="470">
        <f>N43</f>
        <v>0</v>
      </c>
      <c r="O2" s="472">
        <f>O49</f>
        <v>0</v>
      </c>
      <c r="P2" s="472">
        <v>0</v>
      </c>
      <c r="Q2" s="470">
        <f>Q55</f>
        <v>1</v>
      </c>
      <c r="R2" s="471" t="s">
        <v>105</v>
      </c>
      <c r="S2" s="470">
        <f>S62</f>
        <v>0</v>
      </c>
      <c r="T2" s="820"/>
      <c r="X2" s="277" t="s">
        <v>0</v>
      </c>
      <c r="Y2" s="278" t="s">
        <v>340</v>
      </c>
      <c r="Z2" s="278"/>
      <c r="AA2" s="278"/>
      <c r="AB2" s="279"/>
      <c r="AC2" s="278" t="s">
        <v>105</v>
      </c>
      <c r="AD2" s="279" t="s">
        <v>3</v>
      </c>
      <c r="AE2" s="278" t="s">
        <v>105</v>
      </c>
      <c r="AF2" s="279" t="s">
        <v>3</v>
      </c>
      <c r="AG2" s="278" t="s">
        <v>105</v>
      </c>
      <c r="AH2" s="279" t="s">
        <v>3</v>
      </c>
      <c r="AI2" s="278" t="s">
        <v>105</v>
      </c>
      <c r="AJ2" s="280" t="s">
        <v>3</v>
      </c>
      <c r="AK2" s="281" t="s">
        <v>105</v>
      </c>
      <c r="AL2" s="282" t="s">
        <v>3</v>
      </c>
      <c r="AM2" s="281" t="s">
        <v>105</v>
      </c>
      <c r="AN2" s="282" t="s">
        <v>3</v>
      </c>
      <c r="AO2" s="281" t="s">
        <v>105</v>
      </c>
      <c r="AP2" s="280" t="s">
        <v>3</v>
      </c>
      <c r="AQ2" s="281" t="s">
        <v>105</v>
      </c>
      <c r="AR2" s="280" t="s">
        <v>3</v>
      </c>
      <c r="AS2" s="281" t="s">
        <v>105</v>
      </c>
      <c r="AT2" s="282" t="s">
        <v>3</v>
      </c>
      <c r="AU2" s="281" t="s">
        <v>105</v>
      </c>
      <c r="AV2" s="282" t="s">
        <v>3</v>
      </c>
      <c r="AW2" s="281" t="s">
        <v>105</v>
      </c>
      <c r="AX2" s="280" t="s">
        <v>3</v>
      </c>
      <c r="AY2" s="281" t="s">
        <v>105</v>
      </c>
      <c r="AZ2" s="280" t="s">
        <v>3</v>
      </c>
    </row>
    <row r="3" spans="1:52" hidden="1" x14ac:dyDescent="0.25">
      <c r="A3" s="389"/>
      <c r="B3" s="359"/>
      <c r="C3" s="360"/>
      <c r="D3" s="360"/>
      <c r="E3" s="360"/>
      <c r="F3" s="361"/>
      <c r="G3" s="362"/>
      <c r="H3" s="361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820"/>
      <c r="X3" s="10"/>
      <c r="Y3" s="10"/>
      <c r="Z3" s="268"/>
      <c r="AA3" s="268"/>
      <c r="AB3" s="268"/>
      <c r="AC3" s="268"/>
      <c r="AD3" s="269"/>
      <c r="AE3" s="270"/>
      <c r="AF3" s="269"/>
      <c r="AG3" s="268"/>
      <c r="AH3" s="10"/>
      <c r="AI3" s="10"/>
      <c r="AJ3" s="10"/>
      <c r="AK3" s="10"/>
      <c r="AL3" s="10"/>
      <c r="AM3" s="11"/>
      <c r="AN3" s="11"/>
      <c r="AO3" s="11"/>
      <c r="AP3" s="11"/>
      <c r="AQ3" s="11"/>
      <c r="AR3" s="11"/>
      <c r="AS3" s="10"/>
      <c r="AT3" s="10"/>
      <c r="AU3" s="11"/>
      <c r="AV3" s="11"/>
      <c r="AW3" s="11"/>
      <c r="AX3" s="11"/>
      <c r="AY3" s="11"/>
      <c r="AZ3" s="11"/>
    </row>
    <row r="4" spans="1:52" ht="12.75" hidden="1" customHeight="1" x14ac:dyDescent="0.25">
      <c r="A4" s="389"/>
      <c r="B4" s="359"/>
      <c r="C4" s="360"/>
      <c r="D4" s="360"/>
      <c r="E4" s="360"/>
      <c r="F4" s="361"/>
      <c r="G4" s="362"/>
      <c r="H4" s="361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820"/>
      <c r="X4" s="10"/>
      <c r="Y4" s="10"/>
      <c r="Z4" s="268"/>
      <c r="AA4" s="268"/>
      <c r="AB4" s="276"/>
      <c r="AC4" s="268"/>
      <c r="AD4" s="269"/>
      <c r="AE4" s="270"/>
      <c r="AF4" s="269"/>
      <c r="AG4" s="268"/>
      <c r="AH4" s="10"/>
      <c r="AI4" s="10"/>
      <c r="AJ4" s="10"/>
      <c r="AK4" s="10"/>
      <c r="AL4" s="10"/>
      <c r="AM4" s="11"/>
      <c r="AN4" s="11"/>
      <c r="AO4" s="11"/>
      <c r="AP4" s="11"/>
      <c r="AQ4" s="11"/>
      <c r="AR4" s="11"/>
      <c r="AS4" s="10"/>
      <c r="AT4" s="10"/>
      <c r="AU4" s="11"/>
      <c r="AV4" s="11"/>
      <c r="AW4" s="11"/>
      <c r="AX4" s="11"/>
      <c r="AY4" s="11"/>
      <c r="AZ4" s="11"/>
    </row>
    <row r="5" spans="1:52" x14ac:dyDescent="0.25">
      <c r="A5" s="484" t="s">
        <v>303</v>
      </c>
      <c r="B5" s="485"/>
      <c r="C5" s="485"/>
      <c r="D5" s="485"/>
      <c r="E5" s="485"/>
      <c r="F5" s="485"/>
      <c r="G5" s="485"/>
      <c r="H5" s="485"/>
      <c r="I5" s="485"/>
      <c r="J5" s="485"/>
      <c r="K5" s="486"/>
      <c r="L5" s="487"/>
      <c r="M5" s="485"/>
      <c r="N5" s="485"/>
      <c r="O5" s="486"/>
      <c r="P5" s="487"/>
      <c r="Q5" s="485"/>
      <c r="R5" s="485"/>
      <c r="S5" s="485"/>
      <c r="T5" s="820"/>
      <c r="X5" s="283" t="s">
        <v>303</v>
      </c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5"/>
      <c r="AM5" s="286"/>
      <c r="AN5" s="286"/>
      <c r="AO5" s="286"/>
      <c r="AP5" s="287"/>
      <c r="AQ5" s="287"/>
      <c r="AR5" s="287"/>
      <c r="AS5" s="284"/>
      <c r="AT5" s="285"/>
      <c r="AU5" s="286"/>
      <c r="AV5" s="286"/>
      <c r="AW5" s="286"/>
      <c r="AX5" s="287"/>
      <c r="AY5" s="287"/>
      <c r="AZ5" s="287"/>
    </row>
    <row r="6" spans="1:52" x14ac:dyDescent="0.25">
      <c r="A6" s="488" t="s">
        <v>307</v>
      </c>
      <c r="B6" s="488"/>
      <c r="C6" s="488"/>
      <c r="D6" s="488"/>
      <c r="E6" s="488"/>
      <c r="F6" s="489" t="str">
        <f>VLOOKUP(A6,'4600data'!A:G,7,FALSE)</f>
        <v>R</v>
      </c>
      <c r="G6" s="488"/>
      <c r="H6" s="488"/>
      <c r="I6" s="488"/>
      <c r="J6" s="488"/>
      <c r="K6" s="490"/>
      <c r="L6" s="491"/>
      <c r="M6" s="488"/>
      <c r="N6" s="488"/>
      <c r="O6" s="490"/>
      <c r="P6" s="491"/>
      <c r="Q6" s="488"/>
      <c r="R6" s="488"/>
      <c r="S6" s="488"/>
      <c r="T6" s="820"/>
      <c r="X6" s="288" t="s">
        <v>304</v>
      </c>
      <c r="Y6" s="288"/>
      <c r="Z6" s="288"/>
      <c r="AA6" s="288"/>
      <c r="AB6" s="288"/>
      <c r="AC6" s="288"/>
      <c r="AD6" s="289" t="s">
        <v>14</v>
      </c>
      <c r="AE6" s="288"/>
      <c r="AF6" s="288"/>
      <c r="AG6" s="288"/>
      <c r="AH6" s="288"/>
      <c r="AI6" s="288"/>
      <c r="AJ6" s="288"/>
      <c r="AK6" s="288"/>
      <c r="AL6" s="290"/>
      <c r="AM6" s="291"/>
      <c r="AN6" s="291"/>
      <c r="AO6" s="291"/>
      <c r="AP6" s="11"/>
      <c r="AQ6" s="11"/>
      <c r="AR6" s="11"/>
      <c r="AS6" s="288"/>
      <c r="AT6" s="290"/>
      <c r="AU6" s="291"/>
      <c r="AV6" s="291"/>
      <c r="AW6" s="291"/>
      <c r="AX6" s="11"/>
      <c r="AY6" s="11"/>
      <c r="AZ6" s="11"/>
    </row>
    <row r="7" spans="1:52" hidden="1" x14ac:dyDescent="0.25">
      <c r="A7" s="390" t="s">
        <v>305</v>
      </c>
      <c r="B7" s="366"/>
      <c r="C7" s="366"/>
      <c r="D7" s="366"/>
      <c r="E7" s="366"/>
      <c r="F7" s="367" t="s">
        <v>306</v>
      </c>
      <c r="G7" s="366"/>
      <c r="H7" s="366"/>
      <c r="I7" s="366"/>
      <c r="J7" s="366"/>
      <c r="K7" s="368"/>
      <c r="L7" s="369"/>
      <c r="M7" s="366"/>
      <c r="N7" s="366"/>
      <c r="O7" s="368"/>
      <c r="P7" s="369"/>
      <c r="Q7" s="366"/>
      <c r="R7" s="366"/>
      <c r="S7" s="366"/>
      <c r="T7" s="820"/>
      <c r="X7" s="288" t="s">
        <v>305</v>
      </c>
      <c r="Y7" s="288"/>
      <c r="Z7" s="288"/>
      <c r="AA7" s="288"/>
      <c r="AB7" s="288"/>
      <c r="AC7" s="288"/>
      <c r="AD7" s="289" t="s">
        <v>306</v>
      </c>
      <c r="AE7" s="288"/>
      <c r="AF7" s="288"/>
      <c r="AG7" s="288"/>
      <c r="AH7" s="288"/>
      <c r="AI7" s="288"/>
      <c r="AJ7" s="288"/>
      <c r="AK7" s="288"/>
      <c r="AL7" s="290"/>
      <c r="AM7" s="291"/>
      <c r="AN7" s="291"/>
      <c r="AO7" s="291"/>
      <c r="AP7" s="275"/>
      <c r="AQ7" s="275"/>
      <c r="AR7" s="275"/>
      <c r="AS7" s="288"/>
      <c r="AT7" s="290"/>
      <c r="AU7" s="291"/>
      <c r="AV7" s="291"/>
      <c r="AW7" s="291"/>
      <c r="AX7" s="275"/>
      <c r="AY7" s="275"/>
      <c r="AZ7" s="275"/>
    </row>
    <row r="8" spans="1:52" s="3" customFormat="1" hidden="1" x14ac:dyDescent="0.25">
      <c r="A8" s="391" t="s">
        <v>307</v>
      </c>
      <c r="B8" s="371"/>
      <c r="C8" s="371"/>
      <c r="D8" s="371"/>
      <c r="E8" s="371"/>
      <c r="F8" s="372" t="s">
        <v>100</v>
      </c>
      <c r="G8" s="371"/>
      <c r="H8" s="371"/>
      <c r="I8" s="371"/>
      <c r="J8" s="371"/>
      <c r="K8" s="373"/>
      <c r="L8" s="374"/>
      <c r="M8" s="359"/>
      <c r="N8" s="359"/>
      <c r="O8" s="373"/>
      <c r="P8" s="374"/>
      <c r="Q8" s="359"/>
      <c r="R8" s="359"/>
      <c r="S8" s="359"/>
      <c r="T8" s="820"/>
      <c r="X8" s="292" t="s">
        <v>307</v>
      </c>
      <c r="Y8" s="292"/>
      <c r="Z8" s="292"/>
      <c r="AA8" s="292"/>
      <c r="AB8" s="292"/>
      <c r="AC8" s="292"/>
      <c r="AD8" s="293" t="s">
        <v>100</v>
      </c>
      <c r="AE8" s="292"/>
      <c r="AF8" s="292"/>
      <c r="AG8" s="292"/>
      <c r="AH8" s="292"/>
      <c r="AI8" s="292"/>
      <c r="AJ8" s="292"/>
      <c r="AK8" s="292"/>
      <c r="AL8" s="294"/>
      <c r="AM8" s="295"/>
      <c r="AN8" s="296"/>
      <c r="AO8" s="296"/>
      <c r="AP8" s="10"/>
      <c r="AQ8" s="10"/>
      <c r="AR8" s="10"/>
      <c r="AS8" s="292"/>
      <c r="AT8" s="294"/>
      <c r="AU8" s="295"/>
      <c r="AV8" s="296"/>
      <c r="AW8" s="296"/>
      <c r="AX8" s="10"/>
      <c r="AY8" s="10"/>
      <c r="AZ8" s="10"/>
    </row>
    <row r="9" spans="1:52" x14ac:dyDescent="0.25">
      <c r="A9" s="484" t="s">
        <v>308</v>
      </c>
      <c r="B9" s="485"/>
      <c r="C9" s="485"/>
      <c r="D9" s="485"/>
      <c r="E9" s="485"/>
      <c r="F9" s="485"/>
      <c r="G9" s="485"/>
      <c r="H9" s="485"/>
      <c r="I9" s="485"/>
      <c r="J9" s="485"/>
      <c r="K9" s="486"/>
      <c r="L9" s="487"/>
      <c r="M9" s="485"/>
      <c r="N9" s="485"/>
      <c r="O9" s="486"/>
      <c r="P9" s="487"/>
      <c r="Q9" s="485"/>
      <c r="R9" s="485"/>
      <c r="S9" s="485"/>
      <c r="T9" s="820"/>
      <c r="X9" s="283" t="s">
        <v>308</v>
      </c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5"/>
      <c r="AM9" s="286"/>
      <c r="AN9" s="286"/>
      <c r="AO9" s="286"/>
      <c r="AP9" s="287"/>
      <c r="AQ9" s="287"/>
      <c r="AR9" s="287"/>
      <c r="AS9" s="284"/>
      <c r="AT9" s="285"/>
      <c r="AU9" s="286"/>
      <c r="AV9" s="286"/>
      <c r="AW9" s="286"/>
      <c r="AX9" s="287"/>
      <c r="AY9" s="287"/>
      <c r="AZ9" s="287"/>
    </row>
    <row r="10" spans="1:52" x14ac:dyDescent="0.25">
      <c r="A10" s="488" t="s">
        <v>309</v>
      </c>
      <c r="B10" s="488"/>
      <c r="C10" s="488"/>
      <c r="D10" s="488"/>
      <c r="E10" s="488"/>
      <c r="F10" s="488"/>
      <c r="G10" s="488"/>
      <c r="H10" s="489">
        <f>VLOOKUP(A10,'4600data'!A:I,9,FALSE)</f>
        <v>0</v>
      </c>
      <c r="I10" s="488"/>
      <c r="J10" s="488"/>
      <c r="K10" s="488"/>
      <c r="L10" s="488"/>
      <c r="M10" s="488"/>
      <c r="N10" s="488"/>
      <c r="O10" s="490"/>
      <c r="P10" s="491"/>
      <c r="Q10" s="488"/>
      <c r="R10" s="488"/>
      <c r="S10" s="491"/>
      <c r="T10" s="820"/>
      <c r="X10" s="288" t="s">
        <v>309</v>
      </c>
      <c r="Y10" s="288"/>
      <c r="Z10" s="288"/>
      <c r="AA10" s="288"/>
      <c r="AB10" s="288"/>
      <c r="AC10" s="288"/>
      <c r="AD10" s="288"/>
      <c r="AE10" s="288"/>
      <c r="AF10" s="289">
        <v>0</v>
      </c>
      <c r="AG10" s="288"/>
      <c r="AH10" s="288"/>
      <c r="AI10" s="288"/>
      <c r="AJ10" s="288"/>
      <c r="AK10" s="288"/>
      <c r="AL10" s="288"/>
      <c r="AM10" s="291"/>
      <c r="AN10" s="288"/>
      <c r="AO10" s="291"/>
      <c r="AP10" s="288"/>
      <c r="AQ10" s="288"/>
      <c r="AR10" s="288"/>
      <c r="AS10" s="288"/>
      <c r="AT10" s="290"/>
      <c r="AU10" s="291"/>
      <c r="AV10" s="291"/>
      <c r="AW10" s="291"/>
      <c r="AX10" s="288"/>
      <c r="AY10" s="288"/>
      <c r="AZ10" s="291"/>
    </row>
    <row r="11" spans="1:52" s="3" customFormat="1" hidden="1" x14ac:dyDescent="0.25">
      <c r="A11" s="389" t="s">
        <v>308</v>
      </c>
      <c r="B11" s="359"/>
      <c r="C11" s="359"/>
      <c r="D11" s="359"/>
      <c r="E11" s="359"/>
      <c r="F11" s="363"/>
      <c r="G11" s="359"/>
      <c r="H11" s="363" t="s">
        <v>18</v>
      </c>
      <c r="I11" s="359"/>
      <c r="J11" s="359"/>
      <c r="K11" s="388"/>
      <c r="L11" s="374"/>
      <c r="M11" s="359"/>
      <c r="N11" s="359"/>
      <c r="O11" s="388"/>
      <c r="P11" s="374"/>
      <c r="Q11" s="359"/>
      <c r="R11" s="359"/>
      <c r="S11" s="359"/>
      <c r="T11" s="820"/>
      <c r="X11" s="292" t="s">
        <v>308</v>
      </c>
      <c r="Y11" s="292"/>
      <c r="Z11" s="292"/>
      <c r="AA11" s="292"/>
      <c r="AB11" s="292"/>
      <c r="AC11" s="292"/>
      <c r="AD11" s="293"/>
      <c r="AE11" s="292"/>
      <c r="AF11" s="293" t="s">
        <v>18</v>
      </c>
      <c r="AG11" s="292"/>
      <c r="AH11" s="292"/>
      <c r="AI11" s="292"/>
      <c r="AJ11" s="292"/>
      <c r="AK11" s="292"/>
      <c r="AL11" s="294"/>
      <c r="AM11" s="295"/>
      <c r="AN11" s="296"/>
      <c r="AO11" s="296"/>
      <c r="AP11" s="10"/>
      <c r="AQ11" s="10"/>
      <c r="AR11" s="10"/>
      <c r="AS11" s="292"/>
      <c r="AT11" s="294"/>
      <c r="AU11" s="295"/>
      <c r="AV11" s="296"/>
      <c r="AW11" s="296"/>
      <c r="AX11" s="10"/>
      <c r="AY11" s="10"/>
      <c r="AZ11" s="10"/>
    </row>
    <row r="12" spans="1:52" x14ac:dyDescent="0.25">
      <c r="A12" s="484" t="s">
        <v>310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6"/>
      <c r="L12" s="487"/>
      <c r="M12" s="485"/>
      <c r="N12" s="485"/>
      <c r="O12" s="486"/>
      <c r="P12" s="487"/>
      <c r="Q12" s="485"/>
      <c r="R12" s="485"/>
      <c r="S12" s="485"/>
      <c r="T12" s="820"/>
      <c r="X12" s="283" t="s">
        <v>310</v>
      </c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5"/>
      <c r="AM12" s="286"/>
      <c r="AN12" s="286"/>
      <c r="AO12" s="286"/>
      <c r="AP12" s="287"/>
      <c r="AQ12" s="287"/>
      <c r="AR12" s="287"/>
      <c r="AS12" s="284"/>
      <c r="AT12" s="285"/>
      <c r="AU12" s="286"/>
      <c r="AV12" s="286"/>
      <c r="AW12" s="286"/>
      <c r="AX12" s="287"/>
      <c r="AY12" s="287"/>
      <c r="AZ12" s="287"/>
    </row>
    <row r="13" spans="1:52" x14ac:dyDescent="0.25">
      <c r="A13" s="488" t="s">
        <v>311</v>
      </c>
      <c r="B13" s="488"/>
      <c r="C13" s="488"/>
      <c r="D13" s="488"/>
      <c r="E13" s="488"/>
      <c r="F13" s="488"/>
      <c r="G13" s="488"/>
      <c r="H13" s="488"/>
      <c r="I13" s="489">
        <f>VLOOKUP(A13,'4600data'!A:K,11,FALSE)</f>
        <v>0</v>
      </c>
      <c r="J13" s="488"/>
      <c r="K13" s="490"/>
      <c r="L13" s="491"/>
      <c r="M13" s="488"/>
      <c r="N13" s="488"/>
      <c r="O13" s="490"/>
      <c r="P13" s="491"/>
      <c r="Q13" s="488"/>
      <c r="R13" s="488"/>
      <c r="S13" s="488"/>
      <c r="T13" s="820"/>
      <c r="X13" s="288" t="s">
        <v>311</v>
      </c>
      <c r="Y13" s="288"/>
      <c r="Z13" s="288"/>
      <c r="AA13" s="288"/>
      <c r="AB13" s="288"/>
      <c r="AC13" s="288"/>
      <c r="AD13" s="288"/>
      <c r="AE13" s="288"/>
      <c r="AF13" s="288"/>
      <c r="AG13" s="288"/>
      <c r="AH13" s="289">
        <v>0</v>
      </c>
      <c r="AI13" s="288"/>
      <c r="AJ13" s="288"/>
      <c r="AK13" s="288"/>
      <c r="AL13" s="290"/>
      <c r="AM13" s="291"/>
      <c r="AN13" s="291"/>
      <c r="AO13" s="291"/>
      <c r="AP13" s="288"/>
      <c r="AQ13" s="288"/>
      <c r="AR13" s="288"/>
      <c r="AS13" s="288"/>
      <c r="AT13" s="290"/>
      <c r="AU13" s="291"/>
      <c r="AV13" s="291"/>
      <c r="AW13" s="291"/>
      <c r="AX13" s="288"/>
      <c r="AY13" s="288"/>
      <c r="AZ13" s="288"/>
    </row>
    <row r="14" spans="1:52" s="3" customFormat="1" hidden="1" x14ac:dyDescent="0.25">
      <c r="A14" s="389" t="s">
        <v>312</v>
      </c>
      <c r="B14" s="359"/>
      <c r="C14" s="359"/>
      <c r="D14" s="359"/>
      <c r="E14" s="359"/>
      <c r="F14" s="363"/>
      <c r="G14" s="359"/>
      <c r="H14" s="363"/>
      <c r="I14" s="363">
        <v>2</v>
      </c>
      <c r="J14" s="359"/>
      <c r="K14" s="388"/>
      <c r="L14" s="374"/>
      <c r="M14" s="359"/>
      <c r="N14" s="359"/>
      <c r="O14" s="388"/>
      <c r="P14" s="374"/>
      <c r="Q14" s="359"/>
      <c r="R14" s="359"/>
      <c r="S14" s="359"/>
      <c r="T14" s="820"/>
      <c r="X14" s="292" t="s">
        <v>312</v>
      </c>
      <c r="Y14" s="292"/>
      <c r="Z14" s="292"/>
      <c r="AA14" s="292"/>
      <c r="AB14" s="292"/>
      <c r="AC14" s="292"/>
      <c r="AD14" s="293"/>
      <c r="AE14" s="292"/>
      <c r="AF14" s="293"/>
      <c r="AG14" s="292"/>
      <c r="AH14" s="293">
        <v>2</v>
      </c>
      <c r="AI14" s="292"/>
      <c r="AJ14" s="292"/>
      <c r="AK14" s="292"/>
      <c r="AL14" s="294"/>
      <c r="AM14" s="295"/>
      <c r="AN14" s="296"/>
      <c r="AO14" s="296"/>
      <c r="AP14" s="10"/>
      <c r="AQ14" s="10"/>
      <c r="AR14" s="10"/>
      <c r="AS14" s="292"/>
      <c r="AT14" s="294"/>
      <c r="AU14" s="295"/>
      <c r="AV14" s="296"/>
      <c r="AW14" s="296"/>
      <c r="AX14" s="10"/>
      <c r="AY14" s="10"/>
      <c r="AZ14" s="10"/>
    </row>
    <row r="15" spans="1:52" x14ac:dyDescent="0.25">
      <c r="A15" s="484" t="s">
        <v>251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6"/>
      <c r="L15" s="487"/>
      <c r="M15" s="485"/>
      <c r="N15" s="485"/>
      <c r="O15" s="486"/>
      <c r="P15" s="487"/>
      <c r="Q15" s="485"/>
      <c r="R15" s="485"/>
      <c r="S15" s="485"/>
      <c r="T15" s="820"/>
      <c r="X15" s="283" t="s">
        <v>251</v>
      </c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5"/>
      <c r="AM15" s="286"/>
      <c r="AN15" s="286"/>
      <c r="AO15" s="286"/>
      <c r="AP15" s="284"/>
      <c r="AQ15" s="284"/>
      <c r="AR15" s="284"/>
      <c r="AS15" s="284"/>
      <c r="AT15" s="285"/>
      <c r="AU15" s="286"/>
      <c r="AV15" s="286"/>
      <c r="AW15" s="286"/>
      <c r="AX15" s="284"/>
      <c r="AY15" s="284"/>
      <c r="AZ15" s="284"/>
    </row>
    <row r="16" spans="1:52" x14ac:dyDescent="0.25">
      <c r="A16" s="488" t="s">
        <v>309</v>
      </c>
      <c r="B16" s="488"/>
      <c r="C16" s="488"/>
      <c r="D16" s="488"/>
      <c r="E16" s="488"/>
      <c r="F16" s="488"/>
      <c r="G16" s="488"/>
      <c r="H16" s="488"/>
      <c r="I16" s="488"/>
      <c r="J16" s="492">
        <f>VLOOKUP(A16,'4600data'!A:M,13,FALSE)</f>
        <v>0</v>
      </c>
      <c r="K16" s="488"/>
      <c r="L16" s="491"/>
      <c r="M16" s="488"/>
      <c r="N16" s="488"/>
      <c r="O16" s="488"/>
      <c r="P16" s="491"/>
      <c r="Q16" s="488"/>
      <c r="R16" s="488"/>
      <c r="S16" s="488"/>
      <c r="T16" s="820"/>
      <c r="X16" s="288" t="s">
        <v>309</v>
      </c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97">
        <v>0</v>
      </c>
      <c r="AK16" s="288"/>
      <c r="AL16" s="288"/>
      <c r="AM16" s="291"/>
      <c r="AN16" s="291"/>
      <c r="AO16" s="291"/>
      <c r="AP16" s="288"/>
      <c r="AQ16" s="288"/>
      <c r="AR16" s="288"/>
      <c r="AS16" s="288"/>
      <c r="AT16" s="288"/>
      <c r="AU16" s="291"/>
      <c r="AV16" s="291"/>
      <c r="AW16" s="291"/>
      <c r="AX16" s="288"/>
      <c r="AY16" s="288"/>
      <c r="AZ16" s="288"/>
    </row>
    <row r="17" spans="1:52" hidden="1" x14ac:dyDescent="0.25">
      <c r="A17" s="390" t="s">
        <v>313</v>
      </c>
      <c r="B17" s="366"/>
      <c r="C17" s="366"/>
      <c r="D17" s="366"/>
      <c r="E17" s="366"/>
      <c r="F17" s="366"/>
      <c r="G17" s="366"/>
      <c r="H17" s="366"/>
      <c r="I17" s="366"/>
      <c r="J17" s="375">
        <v>1</v>
      </c>
      <c r="K17" s="366"/>
      <c r="L17" s="381"/>
      <c r="M17" s="366"/>
      <c r="N17" s="366"/>
      <c r="O17" s="366"/>
      <c r="P17" s="381"/>
      <c r="Q17" s="366"/>
      <c r="R17" s="366"/>
      <c r="S17" s="366"/>
      <c r="T17" s="820"/>
      <c r="X17" s="288" t="s">
        <v>313</v>
      </c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98">
        <v>1</v>
      </c>
      <c r="AK17" s="275"/>
      <c r="AL17" s="275"/>
      <c r="AM17" s="299"/>
      <c r="AN17" s="299"/>
      <c r="AO17" s="299"/>
      <c r="AP17" s="275"/>
      <c r="AQ17" s="275"/>
      <c r="AR17" s="275"/>
      <c r="AS17" s="275"/>
      <c r="AT17" s="275"/>
      <c r="AU17" s="299"/>
      <c r="AV17" s="299"/>
      <c r="AW17" s="299"/>
      <c r="AX17" s="275"/>
      <c r="AY17" s="275"/>
      <c r="AZ17" s="275"/>
    </row>
    <row r="18" spans="1:52" hidden="1" x14ac:dyDescent="0.25">
      <c r="A18" s="392" t="s">
        <v>314</v>
      </c>
      <c r="B18" s="370"/>
      <c r="C18" s="370"/>
      <c r="D18" s="370"/>
      <c r="E18" s="370"/>
      <c r="F18" s="370"/>
      <c r="G18" s="370"/>
      <c r="H18" s="370"/>
      <c r="I18" s="370"/>
      <c r="J18" s="376">
        <v>2</v>
      </c>
      <c r="K18" s="370"/>
      <c r="L18" s="377"/>
      <c r="M18" s="370"/>
      <c r="N18" s="370"/>
      <c r="O18" s="370"/>
      <c r="P18" s="377"/>
      <c r="Q18" s="370"/>
      <c r="R18" s="370"/>
      <c r="S18" s="370"/>
      <c r="T18" s="820"/>
      <c r="X18" s="275" t="s">
        <v>314</v>
      </c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98">
        <v>2</v>
      </c>
      <c r="AK18" s="275"/>
      <c r="AL18" s="275"/>
      <c r="AM18" s="299"/>
      <c r="AN18" s="299"/>
      <c r="AO18" s="299"/>
      <c r="AP18" s="275"/>
      <c r="AQ18" s="275"/>
      <c r="AR18" s="275"/>
      <c r="AS18" s="275"/>
      <c r="AT18" s="275"/>
      <c r="AU18" s="299"/>
      <c r="AV18" s="299"/>
      <c r="AW18" s="299"/>
      <c r="AX18" s="275"/>
      <c r="AY18" s="275"/>
      <c r="AZ18" s="275"/>
    </row>
    <row r="19" spans="1:52" hidden="1" x14ac:dyDescent="0.25">
      <c r="A19" s="392" t="s">
        <v>315</v>
      </c>
      <c r="B19" s="370"/>
      <c r="C19" s="370"/>
      <c r="D19" s="370"/>
      <c r="E19" s="370"/>
      <c r="F19" s="370"/>
      <c r="G19" s="370"/>
      <c r="H19" s="370"/>
      <c r="I19" s="370"/>
      <c r="J19" s="376" t="s">
        <v>190</v>
      </c>
      <c r="K19" s="370"/>
      <c r="L19" s="377"/>
      <c r="M19" s="370"/>
      <c r="N19" s="370"/>
      <c r="O19" s="370"/>
      <c r="P19" s="377"/>
      <c r="Q19" s="370"/>
      <c r="R19" s="370"/>
      <c r="S19" s="370"/>
      <c r="T19" s="820"/>
      <c r="X19" s="275" t="s">
        <v>315</v>
      </c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98" t="s">
        <v>190</v>
      </c>
      <c r="AK19" s="275"/>
      <c r="AL19" s="275"/>
      <c r="AM19" s="299"/>
      <c r="AN19" s="299"/>
      <c r="AO19" s="299"/>
      <c r="AP19" s="275"/>
      <c r="AQ19" s="275"/>
      <c r="AR19" s="275"/>
      <c r="AS19" s="275"/>
      <c r="AT19" s="275"/>
      <c r="AU19" s="299"/>
      <c r="AV19" s="299"/>
      <c r="AW19" s="299"/>
      <c r="AX19" s="275"/>
      <c r="AY19" s="275"/>
      <c r="AZ19" s="275"/>
    </row>
    <row r="20" spans="1:52" hidden="1" x14ac:dyDescent="0.25">
      <c r="A20" s="389" t="s">
        <v>260</v>
      </c>
      <c r="B20" s="359"/>
      <c r="C20" s="359"/>
      <c r="D20" s="359"/>
      <c r="E20" s="359"/>
      <c r="F20" s="359"/>
      <c r="G20" s="359"/>
      <c r="H20" s="359"/>
      <c r="I20" s="359"/>
      <c r="J20" s="378">
        <v>8</v>
      </c>
      <c r="K20" s="359"/>
      <c r="L20" s="379"/>
      <c r="M20" s="359"/>
      <c r="N20" s="359"/>
      <c r="O20" s="359"/>
      <c r="P20" s="379"/>
      <c r="Q20" s="359"/>
      <c r="R20" s="359"/>
      <c r="S20" s="359"/>
      <c r="T20" s="820"/>
      <c r="X20" s="10" t="s">
        <v>260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300">
        <v>8</v>
      </c>
      <c r="AK20" s="10"/>
      <c r="AL20" s="10"/>
      <c r="AM20" s="301"/>
      <c r="AN20" s="301"/>
      <c r="AO20" s="301"/>
      <c r="AP20" s="10"/>
      <c r="AQ20" s="10"/>
      <c r="AR20" s="10"/>
      <c r="AS20" s="10"/>
      <c r="AT20" s="10"/>
      <c r="AU20" s="301"/>
      <c r="AV20" s="301"/>
      <c r="AW20" s="301"/>
      <c r="AX20" s="10"/>
      <c r="AY20" s="10"/>
      <c r="AZ20" s="10"/>
    </row>
    <row r="21" spans="1:52" x14ac:dyDescent="0.25">
      <c r="A21" s="484" t="s">
        <v>316</v>
      </c>
      <c r="B21" s="485"/>
      <c r="C21" s="485"/>
      <c r="D21" s="485"/>
      <c r="E21" s="485"/>
      <c r="F21" s="485"/>
      <c r="G21" s="485"/>
      <c r="H21" s="485"/>
      <c r="I21" s="485"/>
      <c r="J21" s="493"/>
      <c r="K21" s="485"/>
      <c r="L21" s="487"/>
      <c r="M21" s="485"/>
      <c r="N21" s="485"/>
      <c r="O21" s="485"/>
      <c r="P21" s="487"/>
      <c r="Q21" s="485"/>
      <c r="R21" s="485"/>
      <c r="S21" s="485"/>
      <c r="T21" s="820"/>
      <c r="X21" s="302" t="s">
        <v>316</v>
      </c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303"/>
      <c r="AK21" s="284"/>
      <c r="AL21" s="284"/>
      <c r="AM21" s="286"/>
      <c r="AN21" s="286"/>
      <c r="AO21" s="286"/>
      <c r="AP21" s="284"/>
      <c r="AQ21" s="284"/>
      <c r="AR21" s="284"/>
      <c r="AS21" s="284"/>
      <c r="AT21" s="284"/>
      <c r="AU21" s="286"/>
      <c r="AV21" s="286"/>
      <c r="AW21" s="286"/>
      <c r="AX21" s="284"/>
      <c r="AY21" s="284"/>
      <c r="AZ21" s="284"/>
    </row>
    <row r="22" spans="1:52" x14ac:dyDescent="0.25">
      <c r="A22" s="488" t="s">
        <v>309</v>
      </c>
      <c r="B22" s="488"/>
      <c r="C22" s="488"/>
      <c r="D22" s="488"/>
      <c r="E22" s="488"/>
      <c r="F22" s="488"/>
      <c r="G22" s="488"/>
      <c r="H22" s="488"/>
      <c r="I22" s="488"/>
      <c r="J22" s="488"/>
      <c r="K22" s="492">
        <f>VLOOKUP(A22,'4600data'!A:O,15,FALSE)</f>
        <v>0</v>
      </c>
      <c r="L22" s="494"/>
      <c r="M22" s="488"/>
      <c r="N22" s="488"/>
      <c r="O22" s="495"/>
      <c r="P22" s="494"/>
      <c r="Q22" s="488"/>
      <c r="R22" s="488"/>
      <c r="S22" s="488"/>
      <c r="T22" s="820"/>
      <c r="X22" s="288" t="s">
        <v>309</v>
      </c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97">
        <v>0</v>
      </c>
      <c r="AM22" s="304"/>
      <c r="AN22" s="304"/>
      <c r="AO22" s="304"/>
      <c r="AP22" s="288"/>
      <c r="AQ22" s="288"/>
      <c r="AR22" s="288"/>
      <c r="AS22" s="288"/>
      <c r="AT22" s="305"/>
      <c r="AU22" s="304"/>
      <c r="AV22" s="304"/>
      <c r="AW22" s="304"/>
      <c r="AX22" s="288"/>
      <c r="AY22" s="288"/>
      <c r="AZ22" s="288"/>
    </row>
    <row r="23" spans="1:52" hidden="1" x14ac:dyDescent="0.25">
      <c r="A23" s="390" t="s">
        <v>313</v>
      </c>
      <c r="B23" s="366"/>
      <c r="C23" s="366"/>
      <c r="D23" s="366"/>
      <c r="E23" s="366"/>
      <c r="F23" s="366"/>
      <c r="G23" s="366"/>
      <c r="H23" s="366"/>
      <c r="I23" s="366"/>
      <c r="J23" s="366"/>
      <c r="K23" s="375">
        <v>1</v>
      </c>
      <c r="L23" s="366"/>
      <c r="M23" s="366"/>
      <c r="N23" s="366"/>
      <c r="O23" s="366"/>
      <c r="P23" s="366"/>
      <c r="Q23" s="366"/>
      <c r="R23" s="366"/>
      <c r="S23" s="366"/>
      <c r="T23" s="820"/>
      <c r="X23" s="288" t="s">
        <v>313</v>
      </c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98">
        <v>1</v>
      </c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</row>
    <row r="24" spans="1:52" hidden="1" x14ac:dyDescent="0.25">
      <c r="A24" s="392" t="s">
        <v>314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76">
        <v>2</v>
      </c>
      <c r="L24" s="366"/>
      <c r="M24" s="366"/>
      <c r="N24" s="366"/>
      <c r="O24" s="366"/>
      <c r="P24" s="366"/>
      <c r="Q24" s="366"/>
      <c r="R24" s="366"/>
      <c r="S24" s="366"/>
      <c r="T24" s="820"/>
      <c r="X24" s="275" t="s">
        <v>314</v>
      </c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98">
        <v>2</v>
      </c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</row>
    <row r="25" spans="1:52" hidden="1" x14ac:dyDescent="0.25">
      <c r="A25" s="392" t="s">
        <v>315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76" t="s">
        <v>190</v>
      </c>
      <c r="L25" s="366"/>
      <c r="M25" s="366"/>
      <c r="N25" s="366"/>
      <c r="O25" s="366"/>
      <c r="P25" s="366"/>
      <c r="Q25" s="366"/>
      <c r="R25" s="366"/>
      <c r="S25" s="366"/>
      <c r="T25" s="820"/>
      <c r="X25" s="275" t="s">
        <v>315</v>
      </c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98" t="s">
        <v>190</v>
      </c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</row>
    <row r="26" spans="1:52" hidden="1" x14ac:dyDescent="0.25">
      <c r="A26" s="392" t="s">
        <v>260</v>
      </c>
      <c r="B26" s="366"/>
      <c r="C26" s="366"/>
      <c r="D26" s="366"/>
      <c r="E26" s="366"/>
      <c r="F26" s="366"/>
      <c r="G26" s="366"/>
      <c r="H26" s="366"/>
      <c r="I26" s="366"/>
      <c r="J26" s="366"/>
      <c r="K26" s="376">
        <v>8</v>
      </c>
      <c r="L26" s="366"/>
      <c r="M26" s="366"/>
      <c r="N26" s="366"/>
      <c r="O26" s="366"/>
      <c r="P26" s="366"/>
      <c r="Q26" s="366"/>
      <c r="R26" s="366"/>
      <c r="S26" s="366"/>
      <c r="T26" s="820"/>
      <c r="X26" s="275" t="s">
        <v>260</v>
      </c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98">
        <v>8</v>
      </c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</row>
    <row r="27" spans="1:52" hidden="1" x14ac:dyDescent="0.25">
      <c r="A27" s="392" t="s">
        <v>317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76">
        <v>9</v>
      </c>
      <c r="L27" s="366"/>
      <c r="M27" s="366"/>
      <c r="N27" s="366"/>
      <c r="O27" s="366"/>
      <c r="P27" s="366"/>
      <c r="Q27" s="366"/>
      <c r="R27" s="366"/>
      <c r="S27" s="366"/>
      <c r="T27" s="820"/>
      <c r="X27" s="275" t="s">
        <v>317</v>
      </c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98">
        <v>9</v>
      </c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</row>
    <row r="28" spans="1:52" hidden="1" x14ac:dyDescent="0.25">
      <c r="A28" s="392" t="s">
        <v>271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76" t="s">
        <v>164</v>
      </c>
      <c r="L28" s="366"/>
      <c r="M28" s="366"/>
      <c r="N28" s="366"/>
      <c r="O28" s="366"/>
      <c r="P28" s="366"/>
      <c r="Q28" s="366"/>
      <c r="R28" s="366"/>
      <c r="S28" s="366"/>
      <c r="T28" s="820"/>
      <c r="X28" s="275" t="s">
        <v>271</v>
      </c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98" t="s">
        <v>164</v>
      </c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</row>
    <row r="29" spans="1:52" hidden="1" x14ac:dyDescent="0.25">
      <c r="A29" s="389" t="s">
        <v>318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82" t="s">
        <v>163</v>
      </c>
      <c r="L29" s="379"/>
      <c r="M29" s="359"/>
      <c r="N29" s="359"/>
      <c r="O29" s="382"/>
      <c r="P29" s="379"/>
      <c r="Q29" s="359"/>
      <c r="R29" s="359"/>
      <c r="S29" s="359"/>
      <c r="T29" s="820"/>
      <c r="X29" s="10" t="s">
        <v>318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306" t="s">
        <v>163</v>
      </c>
      <c r="AM29" s="301"/>
      <c r="AN29" s="301"/>
      <c r="AO29" s="301"/>
      <c r="AP29" s="10"/>
      <c r="AQ29" s="10"/>
      <c r="AR29" s="10"/>
      <c r="AS29" s="10"/>
      <c r="AT29" s="306"/>
      <c r="AU29" s="301"/>
      <c r="AV29" s="301"/>
      <c r="AW29" s="301"/>
      <c r="AX29" s="10"/>
      <c r="AY29" s="10"/>
      <c r="AZ29" s="10"/>
    </row>
    <row r="30" spans="1:52" x14ac:dyDescent="0.25">
      <c r="A30" s="484" t="s">
        <v>319</v>
      </c>
      <c r="B30" s="485"/>
      <c r="C30" s="485"/>
      <c r="D30" s="485"/>
      <c r="E30" s="485"/>
      <c r="F30" s="485"/>
      <c r="G30" s="485"/>
      <c r="H30" s="485"/>
      <c r="I30" s="485"/>
      <c r="J30" s="485"/>
      <c r="K30" s="493"/>
      <c r="L30" s="487"/>
      <c r="M30" s="485"/>
      <c r="N30" s="485"/>
      <c r="O30" s="493"/>
      <c r="P30" s="487"/>
      <c r="Q30" s="485"/>
      <c r="R30" s="485"/>
      <c r="S30" s="485"/>
      <c r="T30" s="820"/>
      <c r="X30" s="302" t="s">
        <v>319</v>
      </c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303"/>
      <c r="AM30" s="286"/>
      <c r="AN30" s="286"/>
      <c r="AO30" s="286"/>
      <c r="AP30" s="284"/>
      <c r="AQ30" s="284"/>
      <c r="AR30" s="284"/>
      <c r="AS30" s="284"/>
      <c r="AT30" s="303"/>
      <c r="AU30" s="286"/>
      <c r="AV30" s="286"/>
      <c r="AW30" s="286"/>
      <c r="AX30" s="284"/>
      <c r="AY30" s="284"/>
      <c r="AZ30" s="284"/>
    </row>
    <row r="31" spans="1:52" x14ac:dyDescent="0.25">
      <c r="A31" s="488" t="s">
        <v>309</v>
      </c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L31" s="492">
        <f>VLOOKUP(A31,'4600data'!A:Q,17,FALSE)</f>
        <v>0</v>
      </c>
      <c r="M31" s="488"/>
      <c r="N31" s="488"/>
      <c r="O31" s="488"/>
      <c r="P31" s="495"/>
      <c r="Q31" s="488"/>
      <c r="R31" s="488"/>
      <c r="S31" s="488"/>
      <c r="T31" s="820"/>
      <c r="X31" s="288" t="s">
        <v>309</v>
      </c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304"/>
      <c r="AN31" s="297">
        <v>0</v>
      </c>
      <c r="AO31" s="304"/>
      <c r="AP31" s="288"/>
      <c r="AQ31" s="288"/>
      <c r="AR31" s="288"/>
      <c r="AS31" s="288"/>
      <c r="AT31" s="288"/>
      <c r="AU31" s="304"/>
      <c r="AV31" s="305"/>
      <c r="AW31" s="304"/>
      <c r="AX31" s="288"/>
      <c r="AY31" s="288"/>
      <c r="AZ31" s="288"/>
    </row>
    <row r="32" spans="1:52" hidden="1" x14ac:dyDescent="0.25">
      <c r="A32" s="390" t="s">
        <v>313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75">
        <v>1</v>
      </c>
      <c r="M32" s="366"/>
      <c r="N32" s="366"/>
      <c r="O32" s="366"/>
      <c r="P32" s="366"/>
      <c r="Q32" s="366"/>
      <c r="R32" s="366"/>
      <c r="S32" s="366"/>
      <c r="T32" s="820"/>
      <c r="X32" s="288" t="s">
        <v>313</v>
      </c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88"/>
      <c r="AN32" s="298">
        <v>1</v>
      </c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</row>
    <row r="33" spans="1:52" hidden="1" x14ac:dyDescent="0.25">
      <c r="A33" s="392" t="s">
        <v>314</v>
      </c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6">
        <v>2</v>
      </c>
      <c r="M33" s="366"/>
      <c r="N33" s="366"/>
      <c r="O33" s="366"/>
      <c r="P33" s="366"/>
      <c r="Q33" s="366"/>
      <c r="R33" s="366"/>
      <c r="S33" s="366"/>
      <c r="T33" s="820"/>
      <c r="X33" s="275" t="s">
        <v>314</v>
      </c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88"/>
      <c r="AN33" s="298">
        <v>2</v>
      </c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</row>
    <row r="34" spans="1:52" hidden="1" x14ac:dyDescent="0.25">
      <c r="A34" s="392" t="s">
        <v>315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6" t="s">
        <v>190</v>
      </c>
      <c r="M34" s="366"/>
      <c r="N34" s="366"/>
      <c r="O34" s="366"/>
      <c r="P34" s="366"/>
      <c r="Q34" s="366"/>
      <c r="R34" s="366"/>
      <c r="S34" s="366"/>
      <c r="T34" s="820"/>
      <c r="X34" s="275" t="s">
        <v>315</v>
      </c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88"/>
      <c r="AN34" s="298" t="s">
        <v>190</v>
      </c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</row>
    <row r="35" spans="1:52" hidden="1" x14ac:dyDescent="0.25">
      <c r="A35" s="392" t="s">
        <v>260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6">
        <v>8</v>
      </c>
      <c r="M35" s="366"/>
      <c r="N35" s="366"/>
      <c r="O35" s="366"/>
      <c r="P35" s="366"/>
      <c r="Q35" s="366"/>
      <c r="R35" s="366"/>
      <c r="S35" s="366"/>
      <c r="T35" s="820"/>
      <c r="X35" s="275" t="s">
        <v>260</v>
      </c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88"/>
      <c r="AN35" s="298">
        <v>8</v>
      </c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</row>
    <row r="36" spans="1:52" hidden="1" x14ac:dyDescent="0.25">
      <c r="A36" s="392" t="s">
        <v>317</v>
      </c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6">
        <v>9</v>
      </c>
      <c r="M36" s="366"/>
      <c r="N36" s="366"/>
      <c r="O36" s="366"/>
      <c r="P36" s="366"/>
      <c r="Q36" s="366"/>
      <c r="R36" s="366"/>
      <c r="S36" s="366"/>
      <c r="T36" s="820"/>
      <c r="X36" s="275" t="s">
        <v>317</v>
      </c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88"/>
      <c r="AN36" s="298">
        <v>9</v>
      </c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</row>
    <row r="37" spans="1:52" hidden="1" x14ac:dyDescent="0.25">
      <c r="A37" s="392" t="s">
        <v>271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6" t="s">
        <v>164</v>
      </c>
      <c r="M37" s="366"/>
      <c r="N37" s="366"/>
      <c r="O37" s="366"/>
      <c r="P37" s="366"/>
      <c r="Q37" s="366"/>
      <c r="R37" s="366"/>
      <c r="S37" s="366"/>
      <c r="T37" s="820"/>
      <c r="X37" s="275" t="s">
        <v>271</v>
      </c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88"/>
      <c r="AN37" s="298" t="s">
        <v>164</v>
      </c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</row>
    <row r="38" spans="1:52" hidden="1" x14ac:dyDescent="0.25">
      <c r="A38" s="389" t="s">
        <v>318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82" t="s">
        <v>163</v>
      </c>
      <c r="M38" s="371"/>
      <c r="N38" s="371"/>
      <c r="O38" s="359"/>
      <c r="P38" s="382"/>
      <c r="Q38" s="371"/>
      <c r="R38" s="371"/>
      <c r="S38" s="371"/>
      <c r="T38" s="820"/>
      <c r="X38" s="10" t="s">
        <v>318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307"/>
      <c r="AN38" s="306" t="s">
        <v>163</v>
      </c>
      <c r="AO38" s="307"/>
      <c r="AP38" s="292"/>
      <c r="AQ38" s="292"/>
      <c r="AR38" s="292"/>
      <c r="AS38" s="10"/>
      <c r="AT38" s="11"/>
      <c r="AU38" s="307"/>
      <c r="AV38" s="306"/>
      <c r="AW38" s="307"/>
      <c r="AX38" s="292"/>
      <c r="AY38" s="292"/>
      <c r="AZ38" s="292"/>
    </row>
    <row r="39" spans="1:52" x14ac:dyDescent="0.25">
      <c r="A39" s="484" t="s">
        <v>282</v>
      </c>
      <c r="B39" s="485"/>
      <c r="C39" s="485"/>
      <c r="D39" s="485"/>
      <c r="E39" s="485"/>
      <c r="F39" s="485"/>
      <c r="G39" s="485"/>
      <c r="H39" s="485"/>
      <c r="I39" s="485"/>
      <c r="J39" s="485"/>
      <c r="K39" s="493"/>
      <c r="L39" s="487"/>
      <c r="M39" s="485"/>
      <c r="N39" s="485"/>
      <c r="O39" s="493"/>
      <c r="P39" s="487"/>
      <c r="Q39" s="485"/>
      <c r="R39" s="485"/>
      <c r="S39" s="485"/>
      <c r="T39" s="820"/>
      <c r="X39" s="302" t="s">
        <v>282</v>
      </c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303"/>
      <c r="AM39" s="286"/>
      <c r="AN39" s="286"/>
      <c r="AO39" s="286"/>
      <c r="AP39" s="284"/>
      <c r="AQ39" s="284"/>
      <c r="AR39" s="284"/>
      <c r="AS39" s="284"/>
      <c r="AT39" s="303"/>
      <c r="AU39" s="286"/>
      <c r="AV39" s="286"/>
      <c r="AW39" s="286"/>
      <c r="AX39" s="284"/>
      <c r="AY39" s="284"/>
      <c r="AZ39" s="284"/>
    </row>
    <row r="40" spans="1:52" x14ac:dyDescent="0.25">
      <c r="A40" s="488" t="s">
        <v>309</v>
      </c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95"/>
      <c r="M40" s="492">
        <f>VLOOKUP(A40,'4600data'!A:AC,19,FALSE)</f>
        <v>0</v>
      </c>
      <c r="N40" s="488"/>
      <c r="O40" s="488"/>
      <c r="P40" s="495"/>
      <c r="Q40" s="488"/>
      <c r="R40" s="488"/>
      <c r="S40" s="488"/>
      <c r="T40" s="820"/>
      <c r="X40" s="288" t="s">
        <v>309</v>
      </c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304"/>
      <c r="AN40" s="305"/>
      <c r="AO40" s="304"/>
      <c r="AP40" s="297">
        <v>0</v>
      </c>
      <c r="AQ40" s="288"/>
      <c r="AR40" s="288"/>
      <c r="AS40" s="288"/>
      <c r="AT40" s="288"/>
      <c r="AU40" s="304"/>
      <c r="AV40" s="305"/>
      <c r="AW40" s="304"/>
      <c r="AX40" s="288"/>
      <c r="AY40" s="288"/>
      <c r="AZ40" s="288"/>
    </row>
    <row r="41" spans="1:52" hidden="1" x14ac:dyDescent="0.25">
      <c r="A41" s="389" t="s">
        <v>320</v>
      </c>
      <c r="B41" s="359"/>
      <c r="C41" s="359"/>
      <c r="D41" s="359"/>
      <c r="E41" s="359"/>
      <c r="F41" s="359"/>
      <c r="G41" s="359"/>
      <c r="H41" s="359"/>
      <c r="I41" s="359"/>
      <c r="J41" s="359"/>
      <c r="K41" s="359"/>
      <c r="L41" s="379"/>
      <c r="M41" s="382">
        <v>1</v>
      </c>
      <c r="N41" s="359"/>
      <c r="O41" s="359"/>
      <c r="P41" s="382"/>
      <c r="Q41" s="359"/>
      <c r="R41" s="359"/>
      <c r="S41" s="359"/>
      <c r="T41" s="820"/>
      <c r="X41" s="292" t="s">
        <v>320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301"/>
      <c r="AN41" s="307"/>
      <c r="AO41" s="307"/>
      <c r="AP41" s="306">
        <v>1</v>
      </c>
      <c r="AQ41" s="10"/>
      <c r="AR41" s="10"/>
      <c r="AS41" s="10"/>
      <c r="AT41" s="10"/>
      <c r="AU41" s="301"/>
      <c r="AV41" s="306"/>
      <c r="AW41" s="301"/>
      <c r="AX41" s="10"/>
      <c r="AY41" s="10"/>
      <c r="AZ41" s="10"/>
    </row>
    <row r="42" spans="1:52" x14ac:dyDescent="0.25">
      <c r="A42" s="484" t="s">
        <v>285</v>
      </c>
      <c r="B42" s="485"/>
      <c r="C42" s="485"/>
      <c r="D42" s="485"/>
      <c r="E42" s="485"/>
      <c r="F42" s="485"/>
      <c r="G42" s="485"/>
      <c r="H42" s="485"/>
      <c r="I42" s="485"/>
      <c r="J42" s="485"/>
      <c r="K42" s="493"/>
      <c r="L42" s="487"/>
      <c r="M42" s="485"/>
      <c r="N42" s="485"/>
      <c r="O42" s="493"/>
      <c r="P42" s="487"/>
      <c r="Q42" s="485"/>
      <c r="R42" s="485"/>
      <c r="S42" s="485"/>
      <c r="T42" s="820"/>
      <c r="X42" s="302" t="s">
        <v>285</v>
      </c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303"/>
      <c r="AM42" s="286"/>
      <c r="AN42" s="286"/>
      <c r="AO42" s="286"/>
      <c r="AP42" s="284"/>
      <c r="AQ42" s="284"/>
      <c r="AR42" s="284"/>
      <c r="AS42" s="284"/>
      <c r="AT42" s="303"/>
      <c r="AU42" s="286"/>
      <c r="AV42" s="286"/>
      <c r="AW42" s="286"/>
      <c r="AX42" s="284"/>
      <c r="AY42" s="284"/>
      <c r="AZ42" s="284"/>
    </row>
    <row r="43" spans="1:52" x14ac:dyDescent="0.25">
      <c r="A43" s="496" t="s">
        <v>309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8"/>
      <c r="M43" s="498"/>
      <c r="N43" s="499">
        <f>VLOOKUP(A43,'4600data'!A:AC,21,FALSE)</f>
        <v>0</v>
      </c>
      <c r="O43" s="496"/>
      <c r="P43" s="500"/>
      <c r="Q43" s="496"/>
      <c r="R43" s="496"/>
      <c r="S43" s="496"/>
      <c r="T43" s="820"/>
      <c r="X43" s="288" t="s">
        <v>309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301"/>
      <c r="AN43" s="300"/>
      <c r="AO43" s="301"/>
      <c r="AP43" s="300"/>
      <c r="AQ43" s="10"/>
      <c r="AR43" s="276">
        <v>0</v>
      </c>
      <c r="AS43" s="288"/>
      <c r="AT43" s="288"/>
      <c r="AU43" s="304"/>
      <c r="AV43" s="305"/>
      <c r="AW43" s="304"/>
      <c r="AX43" s="288"/>
      <c r="AY43" s="288"/>
      <c r="AZ43" s="288"/>
    </row>
    <row r="44" spans="1:52" hidden="1" x14ac:dyDescent="0.25">
      <c r="A44" s="496" t="s">
        <v>321</v>
      </c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8">
        <v>1</v>
      </c>
      <c r="O44" s="496"/>
      <c r="P44" s="496"/>
      <c r="Q44" s="496"/>
      <c r="R44" s="496"/>
      <c r="S44" s="496"/>
      <c r="T44" s="820"/>
      <c r="X44" s="275" t="s">
        <v>321</v>
      </c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275"/>
      <c r="AP44" s="275"/>
      <c r="AQ44" s="275"/>
      <c r="AR44" s="298">
        <v>1</v>
      </c>
      <c r="AS44" s="288"/>
      <c r="AT44" s="288"/>
      <c r="AU44" s="288"/>
      <c r="AV44" s="288"/>
      <c r="AW44" s="288"/>
      <c r="AX44" s="288"/>
      <c r="AY44" s="288"/>
      <c r="AZ44" s="288"/>
    </row>
    <row r="45" spans="1:52" hidden="1" x14ac:dyDescent="0.25">
      <c r="A45" s="496" t="s">
        <v>290</v>
      </c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8">
        <v>3</v>
      </c>
      <c r="O45" s="496"/>
      <c r="P45" s="496"/>
      <c r="Q45" s="496"/>
      <c r="R45" s="496"/>
      <c r="S45" s="496"/>
      <c r="T45" s="820"/>
      <c r="X45" s="275" t="s">
        <v>290</v>
      </c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98">
        <v>3</v>
      </c>
      <c r="AS45" s="288"/>
      <c r="AT45" s="288"/>
      <c r="AU45" s="288"/>
      <c r="AV45" s="288"/>
      <c r="AW45" s="288"/>
      <c r="AX45" s="288"/>
      <c r="AY45" s="288"/>
      <c r="AZ45" s="288"/>
    </row>
    <row r="46" spans="1:52" hidden="1" x14ac:dyDescent="0.25">
      <c r="A46" s="496" t="s">
        <v>322</v>
      </c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8">
        <v>4</v>
      </c>
      <c r="O46" s="496"/>
      <c r="P46" s="496"/>
      <c r="Q46" s="496"/>
      <c r="R46" s="496"/>
      <c r="S46" s="496"/>
      <c r="T46" s="820"/>
      <c r="X46" s="9" t="s">
        <v>322</v>
      </c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98">
        <v>4</v>
      </c>
      <c r="AS46" s="288"/>
      <c r="AT46" s="288"/>
      <c r="AU46" s="288"/>
      <c r="AV46" s="288"/>
      <c r="AW46" s="288"/>
      <c r="AX46" s="288"/>
      <c r="AY46" s="288"/>
      <c r="AZ46" s="288"/>
    </row>
    <row r="47" spans="1:52" hidden="1" x14ac:dyDescent="0.25">
      <c r="A47" s="496" t="s">
        <v>323</v>
      </c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8"/>
      <c r="M47" s="498"/>
      <c r="N47" s="499">
        <v>5</v>
      </c>
      <c r="O47" s="496"/>
      <c r="P47" s="500"/>
      <c r="Q47" s="496"/>
      <c r="R47" s="496"/>
      <c r="S47" s="496"/>
      <c r="T47" s="820"/>
      <c r="X47" s="10" t="s">
        <v>323</v>
      </c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301"/>
      <c r="AN47" s="300"/>
      <c r="AO47" s="301"/>
      <c r="AP47" s="300"/>
      <c r="AQ47" s="10"/>
      <c r="AR47" s="276">
        <v>5</v>
      </c>
      <c r="AS47" s="10"/>
      <c r="AT47" s="10"/>
      <c r="AU47" s="301"/>
      <c r="AV47" s="306"/>
      <c r="AW47" s="301"/>
      <c r="AX47" s="10"/>
      <c r="AY47" s="10"/>
      <c r="AZ47" s="10"/>
    </row>
    <row r="48" spans="1:52" x14ac:dyDescent="0.25">
      <c r="A48" s="501" t="s">
        <v>324</v>
      </c>
      <c r="B48" s="502"/>
      <c r="C48" s="502"/>
      <c r="D48" s="502"/>
      <c r="E48" s="502"/>
      <c r="F48" s="502"/>
      <c r="G48" s="502"/>
      <c r="H48" s="502"/>
      <c r="I48" s="502"/>
      <c r="J48" s="502"/>
      <c r="K48" s="502"/>
      <c r="L48" s="503"/>
      <c r="M48" s="503"/>
      <c r="N48" s="504"/>
      <c r="O48" s="502"/>
      <c r="P48" s="505"/>
      <c r="Q48" s="502"/>
      <c r="R48" s="502"/>
      <c r="S48" s="502"/>
      <c r="T48" s="820"/>
      <c r="X48" s="302" t="s">
        <v>324</v>
      </c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6"/>
      <c r="AN48" s="308"/>
      <c r="AO48" s="286"/>
      <c r="AP48" s="308"/>
      <c r="AQ48" s="284"/>
      <c r="AR48" s="309"/>
      <c r="AS48" s="284"/>
      <c r="AT48" s="284"/>
      <c r="AU48" s="286"/>
      <c r="AV48" s="303"/>
      <c r="AW48" s="286"/>
      <c r="AX48" s="284"/>
      <c r="AY48" s="284"/>
      <c r="AZ48" s="284"/>
    </row>
    <row r="49" spans="1:52" x14ac:dyDescent="0.25">
      <c r="A49" s="496" t="s">
        <v>309</v>
      </c>
      <c r="B49" s="496"/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9">
        <f>VLOOKUP(A49,'4600data'!A:AC,23,FALSE)</f>
        <v>0</v>
      </c>
      <c r="P49" s="500"/>
      <c r="Q49" s="496"/>
      <c r="R49" s="496"/>
      <c r="S49" s="496"/>
      <c r="T49" s="820"/>
      <c r="X49" s="288" t="s">
        <v>309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288"/>
      <c r="AT49" s="289">
        <v>0</v>
      </c>
      <c r="AU49" s="304"/>
      <c r="AV49" s="305"/>
      <c r="AW49" s="304"/>
      <c r="AX49" s="288"/>
      <c r="AY49" s="288"/>
      <c r="AZ49" s="288"/>
    </row>
    <row r="50" spans="1:52" hidden="1" x14ac:dyDescent="0.25">
      <c r="A50" s="496" t="s">
        <v>325</v>
      </c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506" t="s">
        <v>100</v>
      </c>
      <c r="P50" s="500"/>
      <c r="Q50" s="496"/>
      <c r="R50" s="496"/>
      <c r="S50" s="496"/>
      <c r="T50" s="820"/>
      <c r="X50" s="292" t="s">
        <v>325</v>
      </c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10"/>
      <c r="AT50" s="310" t="s">
        <v>100</v>
      </c>
      <c r="AU50" s="301"/>
      <c r="AV50" s="306"/>
      <c r="AW50" s="301"/>
      <c r="AX50" s="10"/>
      <c r="AY50" s="10"/>
      <c r="AZ50" s="10"/>
    </row>
    <row r="51" spans="1:52" x14ac:dyDescent="0.25">
      <c r="A51" s="501" t="s">
        <v>326</v>
      </c>
      <c r="B51" s="502"/>
      <c r="C51" s="502"/>
      <c r="D51" s="502"/>
      <c r="E51" s="502"/>
      <c r="F51" s="502"/>
      <c r="G51" s="502"/>
      <c r="H51" s="502"/>
      <c r="I51" s="502"/>
      <c r="J51" s="502"/>
      <c r="K51" s="502"/>
      <c r="L51" s="503"/>
      <c r="M51" s="503"/>
      <c r="N51" s="504"/>
      <c r="O51" s="502"/>
      <c r="P51" s="505"/>
      <c r="Q51" s="502"/>
      <c r="R51" s="502"/>
      <c r="S51" s="502"/>
      <c r="T51" s="820"/>
      <c r="X51" s="302" t="s">
        <v>326</v>
      </c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6"/>
      <c r="AN51" s="308"/>
      <c r="AO51" s="286"/>
      <c r="AP51" s="308"/>
      <c r="AQ51" s="284"/>
      <c r="AR51" s="309"/>
      <c r="AS51" s="284"/>
      <c r="AT51" s="284"/>
      <c r="AU51" s="286"/>
      <c r="AV51" s="303"/>
      <c r="AW51" s="286"/>
      <c r="AX51" s="284"/>
      <c r="AY51" s="284"/>
      <c r="AZ51" s="284"/>
    </row>
    <row r="52" spans="1:52" x14ac:dyDescent="0.25">
      <c r="A52" s="496" t="s">
        <v>309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8">
        <v>0</v>
      </c>
      <c r="Q52" s="496"/>
      <c r="R52" s="496"/>
      <c r="S52" s="496"/>
      <c r="T52" s="820"/>
      <c r="X52" s="288" t="s">
        <v>309</v>
      </c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98">
        <v>0</v>
      </c>
      <c r="AW52" s="288"/>
      <c r="AX52" s="288"/>
      <c r="AY52" s="288"/>
      <c r="AZ52" s="288"/>
    </row>
    <row r="53" spans="1:52" hidden="1" x14ac:dyDescent="0.25">
      <c r="A53" s="496" t="s">
        <v>327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8"/>
      <c r="M53" s="498"/>
      <c r="N53" s="499"/>
      <c r="O53" s="499"/>
      <c r="P53" s="498">
        <v>1</v>
      </c>
      <c r="Q53" s="496"/>
      <c r="R53" s="496"/>
      <c r="S53" s="496"/>
      <c r="T53" s="820"/>
      <c r="X53" s="292" t="s">
        <v>327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301"/>
      <c r="AN53" s="300"/>
      <c r="AO53" s="301"/>
      <c r="AP53" s="300"/>
      <c r="AQ53" s="10"/>
      <c r="AR53" s="276"/>
      <c r="AS53" s="10"/>
      <c r="AT53" s="276"/>
      <c r="AU53" s="301"/>
      <c r="AV53" s="300">
        <v>1</v>
      </c>
      <c r="AW53" s="301"/>
      <c r="AX53" s="10"/>
      <c r="AY53" s="10"/>
      <c r="AZ53" s="10"/>
    </row>
    <row r="54" spans="1:52" x14ac:dyDescent="0.25">
      <c r="A54" s="501" t="s">
        <v>328</v>
      </c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3"/>
      <c r="M54" s="503"/>
      <c r="N54" s="504"/>
      <c r="O54" s="502"/>
      <c r="P54" s="505"/>
      <c r="Q54" s="502"/>
      <c r="R54" s="502"/>
      <c r="S54" s="502"/>
      <c r="T54" s="820"/>
      <c r="X54" s="302" t="s">
        <v>328</v>
      </c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6"/>
      <c r="AN54" s="308"/>
      <c r="AO54" s="286"/>
      <c r="AP54" s="308"/>
      <c r="AQ54" s="284"/>
      <c r="AR54" s="309"/>
      <c r="AS54" s="284"/>
      <c r="AT54" s="284"/>
      <c r="AU54" s="286"/>
      <c r="AV54" s="303"/>
      <c r="AW54" s="286"/>
      <c r="AX54" s="284"/>
      <c r="AY54" s="284"/>
      <c r="AZ54" s="284"/>
    </row>
    <row r="55" spans="1:52" s="3" customFormat="1" x14ac:dyDescent="0.25">
      <c r="A55" s="496" t="s">
        <v>329</v>
      </c>
      <c r="B55" s="496"/>
      <c r="C55" s="496"/>
      <c r="D55" s="496"/>
      <c r="E55" s="496"/>
      <c r="F55" s="496"/>
      <c r="G55" s="496"/>
      <c r="H55" s="496"/>
      <c r="I55" s="496"/>
      <c r="J55" s="500"/>
      <c r="K55" s="507"/>
      <c r="L55" s="497"/>
      <c r="M55" s="499"/>
      <c r="N55" s="496"/>
      <c r="O55" s="507"/>
      <c r="P55" s="497"/>
      <c r="Q55" s="499">
        <f>VLOOKUP(A55,'4600data'!A:AC,27,FALSE)</f>
        <v>1</v>
      </c>
      <c r="R55" s="496"/>
      <c r="S55" s="496"/>
      <c r="T55" s="820"/>
      <c r="X55" s="288" t="s">
        <v>329</v>
      </c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305"/>
      <c r="AK55" s="288"/>
      <c r="AL55" s="290"/>
      <c r="AM55" s="304"/>
      <c r="AN55" s="301"/>
      <c r="AO55" s="301"/>
      <c r="AP55" s="276"/>
      <c r="AQ55" s="10"/>
      <c r="AR55" s="10"/>
      <c r="AS55" s="288"/>
      <c r="AT55" s="290"/>
      <c r="AU55" s="304"/>
      <c r="AV55" s="301"/>
      <c r="AW55" s="301"/>
      <c r="AX55" s="276">
        <v>1</v>
      </c>
      <c r="AY55" s="10"/>
      <c r="AZ55" s="10"/>
    </row>
    <row r="56" spans="1:52" hidden="1" x14ac:dyDescent="0.25">
      <c r="A56" s="496" t="s">
        <v>330</v>
      </c>
      <c r="B56" s="496"/>
      <c r="C56" s="496"/>
      <c r="D56" s="496"/>
      <c r="E56" s="496"/>
      <c r="F56" s="496"/>
      <c r="G56" s="496"/>
      <c r="H56" s="496"/>
      <c r="I56" s="496"/>
      <c r="J56" s="500"/>
      <c r="K56" s="507"/>
      <c r="L56" s="497"/>
      <c r="M56" s="499"/>
      <c r="N56" s="496"/>
      <c r="O56" s="507"/>
      <c r="P56" s="497"/>
      <c r="Q56" s="499">
        <v>2</v>
      </c>
      <c r="R56" s="496"/>
      <c r="S56" s="496"/>
      <c r="T56" s="820"/>
      <c r="X56" s="275" t="s">
        <v>330</v>
      </c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311"/>
      <c r="AK56" s="275"/>
      <c r="AL56" s="312"/>
      <c r="AM56" s="299"/>
      <c r="AN56" s="299"/>
      <c r="AO56" s="299"/>
      <c r="AP56" s="313"/>
      <c r="AQ56" s="275"/>
      <c r="AR56" s="275"/>
      <c r="AS56" s="275"/>
      <c r="AT56" s="312"/>
      <c r="AU56" s="299"/>
      <c r="AV56" s="299"/>
      <c r="AW56" s="299"/>
      <c r="AX56" s="313">
        <v>2</v>
      </c>
      <c r="AY56" s="275"/>
      <c r="AZ56" s="275"/>
    </row>
    <row r="57" spans="1:52" hidden="1" x14ac:dyDescent="0.25">
      <c r="A57" s="496" t="s">
        <v>331</v>
      </c>
      <c r="B57" s="496"/>
      <c r="C57" s="496"/>
      <c r="D57" s="496"/>
      <c r="E57" s="496"/>
      <c r="F57" s="496"/>
      <c r="G57" s="496"/>
      <c r="H57" s="496"/>
      <c r="I57" s="496"/>
      <c r="J57" s="500"/>
      <c r="K57" s="507"/>
      <c r="L57" s="497"/>
      <c r="M57" s="499"/>
      <c r="N57" s="496"/>
      <c r="O57" s="507"/>
      <c r="P57" s="497"/>
      <c r="Q57" s="499">
        <v>3</v>
      </c>
      <c r="R57" s="496"/>
      <c r="S57" s="496"/>
      <c r="T57" s="820"/>
      <c r="X57" s="275" t="s">
        <v>331</v>
      </c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311"/>
      <c r="AK57" s="275"/>
      <c r="AL57" s="312"/>
      <c r="AM57" s="299"/>
      <c r="AN57" s="299"/>
      <c r="AO57" s="299"/>
      <c r="AP57" s="313"/>
      <c r="AQ57" s="275"/>
      <c r="AR57" s="275"/>
      <c r="AS57" s="275"/>
      <c r="AT57" s="312"/>
      <c r="AU57" s="299"/>
      <c r="AV57" s="299"/>
      <c r="AW57" s="299"/>
      <c r="AX57" s="313">
        <v>3</v>
      </c>
      <c r="AY57" s="275"/>
      <c r="AZ57" s="275"/>
    </row>
    <row r="58" spans="1:52" hidden="1" x14ac:dyDescent="0.25">
      <c r="A58" s="496" t="s">
        <v>332</v>
      </c>
      <c r="B58" s="496"/>
      <c r="C58" s="496"/>
      <c r="D58" s="496"/>
      <c r="E58" s="496"/>
      <c r="F58" s="496"/>
      <c r="G58" s="496"/>
      <c r="H58" s="496"/>
      <c r="I58" s="496"/>
      <c r="J58" s="500"/>
      <c r="K58" s="507"/>
      <c r="L58" s="497"/>
      <c r="M58" s="499"/>
      <c r="N58" s="496"/>
      <c r="O58" s="507"/>
      <c r="P58" s="497"/>
      <c r="Q58" s="499">
        <v>4</v>
      </c>
      <c r="R58" s="496"/>
      <c r="S58" s="496"/>
      <c r="T58" s="820"/>
      <c r="X58" s="275" t="s">
        <v>332</v>
      </c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311"/>
      <c r="AK58" s="275"/>
      <c r="AL58" s="312"/>
      <c r="AM58" s="299"/>
      <c r="AN58" s="304"/>
      <c r="AO58" s="304"/>
      <c r="AP58" s="289"/>
      <c r="AQ58" s="288"/>
      <c r="AR58" s="288"/>
      <c r="AS58" s="275"/>
      <c r="AT58" s="312"/>
      <c r="AU58" s="299"/>
      <c r="AV58" s="304"/>
      <c r="AW58" s="304"/>
      <c r="AX58" s="289">
        <v>4</v>
      </c>
      <c r="AY58" s="288"/>
      <c r="AZ58" s="288"/>
    </row>
    <row r="59" spans="1:52" hidden="1" x14ac:dyDescent="0.25">
      <c r="A59" s="496" t="s">
        <v>333</v>
      </c>
      <c r="B59" s="496"/>
      <c r="C59" s="496"/>
      <c r="D59" s="496"/>
      <c r="E59" s="496"/>
      <c r="F59" s="496"/>
      <c r="G59" s="496"/>
      <c r="H59" s="496"/>
      <c r="I59" s="496"/>
      <c r="J59" s="500"/>
      <c r="K59" s="507"/>
      <c r="L59" s="497"/>
      <c r="M59" s="499"/>
      <c r="N59" s="496"/>
      <c r="O59" s="507"/>
      <c r="P59" s="497"/>
      <c r="Q59" s="499">
        <v>5</v>
      </c>
      <c r="R59" s="496"/>
      <c r="S59" s="496"/>
      <c r="T59" s="820"/>
      <c r="X59" s="292" t="s">
        <v>333</v>
      </c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314"/>
      <c r="AK59" s="292"/>
      <c r="AL59" s="294"/>
      <c r="AM59" s="301"/>
      <c r="AN59" s="301"/>
      <c r="AO59" s="301"/>
      <c r="AP59" s="276"/>
      <c r="AQ59" s="10"/>
      <c r="AR59" s="10"/>
      <c r="AS59" s="292"/>
      <c r="AT59" s="294"/>
      <c r="AU59" s="301"/>
      <c r="AV59" s="301"/>
      <c r="AW59" s="301"/>
      <c r="AX59" s="276">
        <v>5</v>
      </c>
      <c r="AY59" s="288"/>
      <c r="AZ59" s="288"/>
    </row>
    <row r="60" spans="1:52" s="3" customFormat="1" hidden="1" x14ac:dyDescent="0.25">
      <c r="A60" s="496" t="s">
        <v>349</v>
      </c>
      <c r="B60" s="496"/>
      <c r="C60" s="496"/>
      <c r="D60" s="496"/>
      <c r="E60" s="496"/>
      <c r="F60" s="496"/>
      <c r="G60" s="496"/>
      <c r="H60" s="496"/>
      <c r="I60" s="496"/>
      <c r="J60" s="500"/>
      <c r="K60" s="507"/>
      <c r="L60" s="497"/>
      <c r="M60" s="499"/>
      <c r="N60" s="496"/>
      <c r="O60" s="507"/>
      <c r="P60" s="497"/>
      <c r="Q60" s="499">
        <v>5</v>
      </c>
      <c r="R60" s="496"/>
      <c r="S60" s="496"/>
      <c r="T60" s="820"/>
      <c r="X60" s="10" t="s">
        <v>349</v>
      </c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314"/>
      <c r="AK60" s="292"/>
      <c r="AL60" s="294"/>
      <c r="AM60" s="301"/>
      <c r="AN60" s="301"/>
      <c r="AO60" s="301"/>
      <c r="AP60" s="276"/>
      <c r="AQ60" s="10"/>
      <c r="AR60" s="10"/>
      <c r="AS60" s="292"/>
      <c r="AT60" s="294"/>
      <c r="AU60" s="301"/>
      <c r="AV60" s="301"/>
      <c r="AW60" s="301"/>
      <c r="AX60" s="276">
        <v>5</v>
      </c>
      <c r="AY60" s="10"/>
      <c r="AZ60" s="10"/>
    </row>
    <row r="61" spans="1:52" x14ac:dyDescent="0.25">
      <c r="A61" s="501" t="s">
        <v>334</v>
      </c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3"/>
      <c r="M61" s="503"/>
      <c r="N61" s="504"/>
      <c r="O61" s="502"/>
      <c r="P61" s="505"/>
      <c r="Q61" s="502"/>
      <c r="R61" s="502"/>
      <c r="S61" s="502"/>
      <c r="T61" s="820"/>
      <c r="X61" s="302" t="s">
        <v>334</v>
      </c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6"/>
      <c r="AN61" s="308"/>
      <c r="AO61" s="286"/>
      <c r="AP61" s="308"/>
      <c r="AQ61" s="284"/>
      <c r="AR61" s="309"/>
      <c r="AS61" s="284"/>
      <c r="AT61" s="284"/>
      <c r="AU61" s="286"/>
      <c r="AV61" s="303"/>
      <c r="AW61" s="286"/>
      <c r="AX61" s="284"/>
      <c r="AY61" s="284"/>
      <c r="AZ61" s="284"/>
    </row>
    <row r="62" spans="1:52" x14ac:dyDescent="0.25">
      <c r="A62" s="488" t="s">
        <v>335</v>
      </c>
      <c r="B62" s="488"/>
      <c r="C62" s="488"/>
      <c r="D62" s="488"/>
      <c r="E62" s="488"/>
      <c r="F62" s="488"/>
      <c r="G62" s="488"/>
      <c r="H62" s="488"/>
      <c r="I62" s="488"/>
      <c r="J62" s="490"/>
      <c r="K62" s="489"/>
      <c r="L62" s="491"/>
      <c r="M62" s="488"/>
      <c r="N62" s="489"/>
      <c r="O62" s="489"/>
      <c r="P62" s="491"/>
      <c r="Q62" s="488"/>
      <c r="R62" s="488"/>
      <c r="S62" s="489">
        <f>VLOOKUP(A62,'4600data'!A:AC,29,FALSE)</f>
        <v>0</v>
      </c>
      <c r="T62" s="820"/>
      <c r="X62" s="288" t="s">
        <v>335</v>
      </c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90"/>
      <c r="AK62" s="290"/>
      <c r="AL62" s="289"/>
      <c r="AM62" s="291"/>
      <c r="AN62" s="291"/>
      <c r="AO62" s="291"/>
      <c r="AP62" s="288"/>
      <c r="AQ62" s="288"/>
      <c r="AR62" s="289"/>
      <c r="AS62" s="290"/>
      <c r="AT62" s="289"/>
      <c r="AU62" s="291"/>
      <c r="AV62" s="291"/>
      <c r="AW62" s="291"/>
      <c r="AX62" s="288"/>
      <c r="AY62" s="288"/>
      <c r="AZ62" s="289">
        <v>0</v>
      </c>
    </row>
    <row r="63" spans="1:52" hidden="1" x14ac:dyDescent="0.25">
      <c r="A63" s="366" t="s">
        <v>460</v>
      </c>
      <c r="B63" s="366"/>
      <c r="C63" s="366"/>
      <c r="D63" s="366"/>
      <c r="E63" s="366"/>
      <c r="F63" s="366"/>
      <c r="G63" s="366"/>
      <c r="H63" s="366"/>
      <c r="I63" s="366"/>
      <c r="J63" s="368"/>
      <c r="K63" s="367"/>
      <c r="L63" s="369"/>
      <c r="M63" s="366"/>
      <c r="N63" s="367"/>
      <c r="O63" s="367"/>
      <c r="P63" s="369"/>
      <c r="Q63" s="366"/>
      <c r="R63" s="366"/>
      <c r="S63" s="367">
        <v>1</v>
      </c>
      <c r="T63" s="820"/>
      <c r="X63" s="288" t="s">
        <v>337</v>
      </c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90"/>
      <c r="AK63" s="290"/>
      <c r="AL63" s="289"/>
      <c r="AM63" s="291"/>
      <c r="AN63" s="291"/>
      <c r="AO63" s="291"/>
      <c r="AP63" s="275"/>
      <c r="AQ63" s="275"/>
      <c r="AR63" s="313"/>
      <c r="AS63" s="290"/>
      <c r="AT63" s="289"/>
      <c r="AU63" s="291"/>
      <c r="AV63" s="291"/>
      <c r="AW63" s="291"/>
      <c r="AX63" s="275"/>
      <c r="AY63" s="275"/>
      <c r="AZ63" s="313">
        <v>1</v>
      </c>
    </row>
    <row r="64" spans="1:52" hidden="1" x14ac:dyDescent="0.25">
      <c r="A64" s="366" t="s">
        <v>461</v>
      </c>
      <c r="B64" s="366"/>
      <c r="C64" s="366"/>
      <c r="D64" s="366"/>
      <c r="E64" s="366"/>
      <c r="F64" s="366"/>
      <c r="G64" s="366"/>
      <c r="H64" s="366"/>
      <c r="I64" s="366"/>
      <c r="J64" s="368"/>
      <c r="K64" s="367"/>
      <c r="L64" s="386"/>
      <c r="M64" s="370"/>
      <c r="N64" s="385"/>
      <c r="O64" s="367"/>
      <c r="P64" s="386"/>
      <c r="Q64" s="370"/>
      <c r="R64" s="370"/>
      <c r="S64" s="385">
        <v>2</v>
      </c>
      <c r="T64" s="820"/>
      <c r="X64" s="288" t="s">
        <v>338</v>
      </c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90"/>
      <c r="AK64" s="290"/>
      <c r="AL64" s="289"/>
      <c r="AM64" s="315"/>
      <c r="AN64" s="315"/>
      <c r="AO64" s="315"/>
      <c r="AP64" s="275"/>
      <c r="AQ64" s="275"/>
      <c r="AR64" s="313"/>
      <c r="AS64" s="290"/>
      <c r="AT64" s="289"/>
      <c r="AU64" s="315"/>
      <c r="AV64" s="315"/>
      <c r="AW64" s="315"/>
      <c r="AX64" s="275"/>
      <c r="AY64" s="275"/>
      <c r="AZ64" s="313">
        <v>2</v>
      </c>
    </row>
    <row r="65" spans="1:52" hidden="1" x14ac:dyDescent="0.25">
      <c r="A65" s="366" t="s">
        <v>462</v>
      </c>
      <c r="B65" s="366"/>
      <c r="C65" s="366"/>
      <c r="D65" s="366"/>
      <c r="E65" s="366"/>
      <c r="F65" s="366"/>
      <c r="G65" s="366"/>
      <c r="H65" s="366"/>
      <c r="I65" s="366"/>
      <c r="J65" s="368"/>
      <c r="K65" s="367"/>
      <c r="L65" s="386"/>
      <c r="M65" s="370"/>
      <c r="N65" s="385"/>
      <c r="O65" s="367"/>
      <c r="P65" s="386"/>
      <c r="Q65" s="370"/>
      <c r="R65" s="370"/>
      <c r="S65" s="385">
        <v>3</v>
      </c>
      <c r="T65" s="820"/>
      <c r="X65" s="288" t="s">
        <v>339</v>
      </c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90"/>
      <c r="AK65" s="290"/>
      <c r="AL65" s="289"/>
      <c r="AM65" s="315"/>
      <c r="AN65" s="315"/>
      <c r="AO65" s="315"/>
      <c r="AP65" s="275"/>
      <c r="AQ65" s="275"/>
      <c r="AR65" s="313"/>
      <c r="AS65" s="290"/>
      <c r="AT65" s="289"/>
      <c r="AU65" s="315"/>
      <c r="AV65" s="315"/>
      <c r="AW65" s="315"/>
      <c r="AX65" s="275"/>
      <c r="AY65" s="275"/>
      <c r="AZ65" s="313">
        <v>3</v>
      </c>
    </row>
    <row r="66" spans="1:52" hidden="1" x14ac:dyDescent="0.25">
      <c r="A66" s="370" t="s">
        <v>336</v>
      </c>
      <c r="B66" s="370"/>
      <c r="C66" s="370"/>
      <c r="D66" s="370"/>
      <c r="E66" s="370"/>
      <c r="F66" s="370"/>
      <c r="G66" s="370"/>
      <c r="H66" s="370"/>
      <c r="I66" s="370"/>
      <c r="J66" s="384"/>
      <c r="K66" s="385"/>
      <c r="L66" s="386"/>
      <c r="M66" s="370"/>
      <c r="N66" s="385"/>
      <c r="O66" s="385"/>
      <c r="P66" s="386"/>
      <c r="Q66" s="370"/>
      <c r="R66" s="370"/>
      <c r="S66" s="385">
        <v>5</v>
      </c>
      <c r="T66" s="820"/>
      <c r="X66" s="275" t="s">
        <v>336</v>
      </c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312"/>
      <c r="AK66" s="312"/>
      <c r="AL66" s="313"/>
      <c r="AM66" s="315"/>
      <c r="AN66" s="315"/>
      <c r="AO66" s="315"/>
      <c r="AP66" s="275"/>
      <c r="AQ66" s="275"/>
      <c r="AR66" s="313"/>
      <c r="AS66" s="312"/>
      <c r="AT66" s="313"/>
      <c r="AU66" s="315"/>
      <c r="AV66" s="315"/>
      <c r="AW66" s="315"/>
      <c r="AX66" s="275"/>
      <c r="AY66" s="275"/>
      <c r="AZ66" s="313">
        <v>5</v>
      </c>
    </row>
    <row r="67" spans="1:52" x14ac:dyDescent="0.25">
      <c r="T67" s="3"/>
    </row>
  </sheetData>
  <mergeCells count="2">
    <mergeCell ref="A1:S1"/>
    <mergeCell ref="X1:AZ1"/>
  </mergeCells>
  <phoneticPr fontId="22" type="noConversion"/>
  <dataValidations count="12">
    <dataValidation type="list" allowBlank="1" showInputMessage="1" showErrorMessage="1" sqref="A6">
      <formula1>$X$6:$X$8</formula1>
    </dataValidation>
    <dataValidation type="list" allowBlank="1" showInputMessage="1" showErrorMessage="1" sqref="A10">
      <formula1>$X$10:$X$11</formula1>
    </dataValidation>
    <dataValidation type="list" allowBlank="1" showInputMessage="1" showErrorMessage="1" sqref="A13">
      <formula1>$X$13:$X$14</formula1>
    </dataValidation>
    <dataValidation type="list" allowBlank="1" showInputMessage="1" showErrorMessage="1" sqref="A16">
      <formula1>$X$16:$X$20</formula1>
    </dataValidation>
    <dataValidation type="list" allowBlank="1" showInputMessage="1" showErrorMessage="1" sqref="A22">
      <formula1>$X$22:$X$29</formula1>
    </dataValidation>
    <dataValidation type="list" allowBlank="1" showInputMessage="1" showErrorMessage="1" sqref="A31">
      <formula1>$X$31:$X$38</formula1>
    </dataValidation>
    <dataValidation type="list" allowBlank="1" showInputMessage="1" showErrorMessage="1" sqref="A40">
      <formula1>$X$40:$X$41</formula1>
    </dataValidation>
    <dataValidation type="list" allowBlank="1" showInputMessage="1" showErrorMessage="1" sqref="A43">
      <formula1>$X$43:$X$47</formula1>
    </dataValidation>
    <dataValidation type="list" allowBlank="1" showInputMessage="1" showErrorMessage="1" sqref="A49">
      <formula1>$X$49:$X$50</formula1>
    </dataValidation>
    <dataValidation type="list" allowBlank="1" showInputMessage="1" showErrorMessage="1" sqref="A52">
      <formula1>$X$52</formula1>
    </dataValidation>
    <dataValidation type="list" allowBlank="1" showInputMessage="1" showErrorMessage="1" sqref="A55">
      <formula1>$X$55:$X$60</formula1>
    </dataValidation>
    <dataValidation type="list" allowBlank="1" showInputMessage="1" showErrorMessage="1" sqref="A62">
      <formula1>$X$62:$X$66</formula1>
    </dataValidation>
  </dataValidation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&amp;RCAL Controls GBP price list July 2011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0"/>
    <pageSetUpPr fitToPage="1"/>
  </sheetPr>
  <dimension ref="A1:E25"/>
  <sheetViews>
    <sheetView view="pageBreakPreview" zoomScaleNormal="100" zoomScaleSheetLayoutView="100" workbookViewId="0">
      <selection sqref="A1:D1"/>
    </sheetView>
  </sheetViews>
  <sheetFormatPr defaultColWidth="9.140625" defaultRowHeight="15" x14ac:dyDescent="0.25"/>
  <cols>
    <col min="1" max="1" width="60" style="357" customWidth="1"/>
    <col min="2" max="2" width="35.140625" style="358" bestFit="1" customWidth="1"/>
    <col min="3" max="3" width="8" style="416" bestFit="1" customWidth="1"/>
    <col min="4" max="4" width="30.5703125" style="357" customWidth="1"/>
  </cols>
  <sheetData>
    <row r="1" spans="1:5" ht="45" customHeight="1" thickTop="1" x14ac:dyDescent="0.2">
      <c r="A1" s="867" t="s">
        <v>513</v>
      </c>
      <c r="B1" s="868"/>
      <c r="C1" s="868"/>
      <c r="D1" s="883"/>
      <c r="E1" s="5"/>
    </row>
    <row r="2" spans="1:5" s="267" customFormat="1" ht="15" customHeight="1" x14ac:dyDescent="0.25">
      <c r="A2" s="762" t="s">
        <v>225</v>
      </c>
      <c r="B2" s="763" t="s">
        <v>11</v>
      </c>
      <c r="C2" s="764" t="s">
        <v>226</v>
      </c>
      <c r="D2" s="765" t="s">
        <v>227</v>
      </c>
    </row>
    <row r="3" spans="1:5" s="8" customFormat="1" ht="15" customHeight="1" x14ac:dyDescent="0.25">
      <c r="A3" s="770" t="s">
        <v>374</v>
      </c>
      <c r="B3" s="770" t="s">
        <v>203</v>
      </c>
      <c r="C3" s="771" t="s">
        <v>204</v>
      </c>
      <c r="D3" s="770"/>
      <c r="E3" s="52"/>
    </row>
    <row r="4" spans="1:5" s="8" customFormat="1" ht="15" customHeight="1" x14ac:dyDescent="0.25">
      <c r="A4" s="770" t="s">
        <v>375</v>
      </c>
      <c r="B4" s="770" t="s">
        <v>205</v>
      </c>
      <c r="C4" s="771" t="s">
        <v>204</v>
      </c>
      <c r="D4" s="770"/>
      <c r="E4" s="52"/>
    </row>
    <row r="5" spans="1:5" s="8" customFormat="1" ht="15" customHeight="1" x14ac:dyDescent="0.25">
      <c r="A5" s="770" t="s">
        <v>376</v>
      </c>
      <c r="B5" s="770" t="s">
        <v>206</v>
      </c>
      <c r="C5" s="771" t="s">
        <v>204</v>
      </c>
      <c r="D5" s="770"/>
      <c r="E5" s="52"/>
    </row>
    <row r="6" spans="1:5" s="8" customFormat="1" ht="15" customHeight="1" x14ac:dyDescent="0.25">
      <c r="A6" s="770" t="s">
        <v>377</v>
      </c>
      <c r="B6" s="770" t="s">
        <v>207</v>
      </c>
      <c r="C6" s="771" t="s">
        <v>208</v>
      </c>
      <c r="D6" s="770" t="s">
        <v>209</v>
      </c>
      <c r="E6" s="52"/>
    </row>
    <row r="7" spans="1:5" s="8" customFormat="1" ht="15" customHeight="1" x14ac:dyDescent="0.25">
      <c r="A7" s="770" t="s">
        <v>378</v>
      </c>
      <c r="B7" s="770" t="s">
        <v>210</v>
      </c>
      <c r="C7" s="771" t="s">
        <v>208</v>
      </c>
      <c r="D7" s="770" t="s">
        <v>209</v>
      </c>
      <c r="E7" s="52"/>
    </row>
    <row r="8" spans="1:5" s="8" customFormat="1" ht="15" customHeight="1" x14ac:dyDescent="0.25">
      <c r="A8" s="770" t="s">
        <v>379</v>
      </c>
      <c r="B8" s="770" t="s">
        <v>211</v>
      </c>
      <c r="C8" s="771" t="s">
        <v>208</v>
      </c>
      <c r="D8" s="770" t="s">
        <v>209</v>
      </c>
      <c r="E8" s="52"/>
    </row>
    <row r="9" spans="1:5" s="8" customFormat="1" ht="15" customHeight="1" x14ac:dyDescent="0.25">
      <c r="A9" s="770" t="s">
        <v>380</v>
      </c>
      <c r="B9" s="770" t="s">
        <v>212</v>
      </c>
      <c r="C9" s="771" t="s">
        <v>208</v>
      </c>
      <c r="D9" s="770" t="s">
        <v>209</v>
      </c>
      <c r="E9" s="52"/>
    </row>
    <row r="10" spans="1:5" s="8" customFormat="1" ht="15" customHeight="1" x14ac:dyDescent="0.25">
      <c r="A10" s="770" t="s">
        <v>381</v>
      </c>
      <c r="B10" s="770" t="s">
        <v>213</v>
      </c>
      <c r="C10" s="771" t="s">
        <v>208</v>
      </c>
      <c r="D10" s="770" t="s">
        <v>209</v>
      </c>
      <c r="E10" s="52"/>
    </row>
    <row r="11" spans="1:5" s="8" customFormat="1" ht="15" customHeight="1" x14ac:dyDescent="0.25">
      <c r="A11" s="770" t="s">
        <v>382</v>
      </c>
      <c r="B11" s="770" t="s">
        <v>214</v>
      </c>
      <c r="C11" s="771" t="s">
        <v>204</v>
      </c>
      <c r="D11" s="770"/>
      <c r="E11" s="52"/>
    </row>
    <row r="12" spans="1:5" s="8" customFormat="1" ht="15" customHeight="1" x14ac:dyDescent="0.25">
      <c r="A12" s="770" t="s">
        <v>383</v>
      </c>
      <c r="B12" s="770" t="s">
        <v>214</v>
      </c>
      <c r="C12" s="771" t="s">
        <v>204</v>
      </c>
      <c r="D12" s="770"/>
      <c r="E12" s="52"/>
    </row>
    <row r="13" spans="1:5" s="8" customFormat="1" ht="15" customHeight="1" x14ac:dyDescent="0.25">
      <c r="A13" s="770" t="s">
        <v>384</v>
      </c>
      <c r="B13" s="770" t="s">
        <v>215</v>
      </c>
      <c r="C13" s="771" t="s">
        <v>204</v>
      </c>
      <c r="D13" s="770"/>
      <c r="E13" s="52"/>
    </row>
    <row r="14" spans="1:5" s="8" customFormat="1" ht="15" customHeight="1" x14ac:dyDescent="0.25">
      <c r="A14" s="770" t="s">
        <v>385</v>
      </c>
      <c r="B14" s="770" t="s">
        <v>216</v>
      </c>
      <c r="C14" s="771" t="s">
        <v>208</v>
      </c>
      <c r="D14" s="770" t="s">
        <v>209</v>
      </c>
      <c r="E14" s="52"/>
    </row>
    <row r="15" spans="1:5" s="8" customFormat="1" ht="15" customHeight="1" x14ac:dyDescent="0.25">
      <c r="A15" s="770" t="s">
        <v>386</v>
      </c>
      <c r="B15" s="770" t="s">
        <v>217</v>
      </c>
      <c r="C15" s="771"/>
      <c r="D15" s="770" t="s">
        <v>427</v>
      </c>
      <c r="E15" s="52"/>
    </row>
    <row r="16" spans="1:5" s="8" customFormat="1" ht="15" customHeight="1" x14ac:dyDescent="0.25">
      <c r="A16" s="770" t="s">
        <v>387</v>
      </c>
      <c r="B16" s="770" t="s">
        <v>218</v>
      </c>
      <c r="C16" s="771" t="s">
        <v>208</v>
      </c>
      <c r="D16" s="770" t="s">
        <v>209</v>
      </c>
      <c r="E16" s="52"/>
    </row>
    <row r="17" spans="1:5" s="8" customFormat="1" ht="15" customHeight="1" x14ac:dyDescent="0.25">
      <c r="A17" s="770" t="s">
        <v>388</v>
      </c>
      <c r="B17" s="770" t="s">
        <v>219</v>
      </c>
      <c r="C17" s="771" t="s">
        <v>208</v>
      </c>
      <c r="D17" s="770" t="s">
        <v>209</v>
      </c>
      <c r="E17" s="52"/>
    </row>
    <row r="18" spans="1:5" s="8" customFormat="1" ht="15" customHeight="1" x14ac:dyDescent="0.25">
      <c r="A18" s="770" t="s">
        <v>389</v>
      </c>
      <c r="B18" s="770" t="s">
        <v>220</v>
      </c>
      <c r="C18" s="771" t="s">
        <v>204</v>
      </c>
      <c r="D18" s="770"/>
      <c r="E18" s="52"/>
    </row>
    <row r="19" spans="1:5" s="8" customFormat="1" ht="15" customHeight="1" x14ac:dyDescent="0.25">
      <c r="A19" s="770" t="s">
        <v>390</v>
      </c>
      <c r="B19" s="770" t="s">
        <v>221</v>
      </c>
      <c r="C19" s="771" t="s">
        <v>204</v>
      </c>
      <c r="D19" s="770"/>
      <c r="E19" s="52"/>
    </row>
    <row r="20" spans="1:5" s="8" customFormat="1" ht="12" customHeight="1" x14ac:dyDescent="0.25">
      <c r="A20" s="770" t="s">
        <v>391</v>
      </c>
      <c r="B20" s="770" t="s">
        <v>222</v>
      </c>
      <c r="C20" s="771" t="s">
        <v>204</v>
      </c>
      <c r="D20" s="770"/>
      <c r="E20" s="52"/>
    </row>
    <row r="21" spans="1:5" s="8" customFormat="1" ht="15" customHeight="1" x14ac:dyDescent="0.25">
      <c r="A21" s="770" t="s">
        <v>392</v>
      </c>
      <c r="B21" s="770" t="s">
        <v>223</v>
      </c>
      <c r="C21" s="771" t="s">
        <v>208</v>
      </c>
      <c r="D21" s="770" t="s">
        <v>209</v>
      </c>
      <c r="E21" s="52"/>
    </row>
    <row r="22" spans="1:5" s="8" customFormat="1" ht="15" customHeight="1" x14ac:dyDescent="0.25">
      <c r="A22" s="770" t="s">
        <v>393</v>
      </c>
      <c r="B22" s="770" t="s">
        <v>224</v>
      </c>
      <c r="C22" s="771" t="s">
        <v>208</v>
      </c>
      <c r="D22" s="770" t="s">
        <v>209</v>
      </c>
      <c r="E22" s="52"/>
    </row>
    <row r="23" spans="1:5" x14ac:dyDescent="0.25">
      <c r="A23" s="766" t="s">
        <v>41</v>
      </c>
      <c r="B23" s="767"/>
      <c r="C23" s="768"/>
      <c r="D23" s="769"/>
    </row>
    <row r="24" spans="1:5" ht="15.75" thickBot="1" x14ac:dyDescent="0.3">
      <c r="A24" s="827" t="s">
        <v>228</v>
      </c>
      <c r="B24" s="756"/>
      <c r="C24" s="757"/>
      <c r="D24" s="758"/>
    </row>
    <row r="25" spans="1:5" ht="15.75" thickTop="1" x14ac:dyDescent="0.25"/>
  </sheetData>
  <mergeCells count="1">
    <mergeCell ref="A1:D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Footer>&amp;RCAL Controls GBP price list July 2011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5"/>
    <pageSetUpPr fitToPage="1"/>
  </sheetPr>
  <dimension ref="A1:E30"/>
  <sheetViews>
    <sheetView view="pageBreakPreview" zoomScaleNormal="100" zoomScaleSheetLayoutView="100" workbookViewId="0">
      <selection activeCell="H35" sqref="H35"/>
    </sheetView>
  </sheetViews>
  <sheetFormatPr defaultColWidth="9.140625" defaultRowHeight="15" x14ac:dyDescent="0.25"/>
  <cols>
    <col min="1" max="1" width="60" style="357" customWidth="1"/>
    <col min="2" max="2" width="40" style="358" customWidth="1"/>
    <col min="3" max="3" width="8" style="416" bestFit="1" customWidth="1"/>
    <col min="4" max="4" width="31.140625" style="357" customWidth="1"/>
  </cols>
  <sheetData>
    <row r="1" spans="1:5" ht="45" customHeight="1" thickTop="1" x14ac:dyDescent="0.2">
      <c r="A1" s="867" t="s">
        <v>514</v>
      </c>
      <c r="B1" s="868"/>
      <c r="C1" s="868"/>
      <c r="D1" s="883"/>
      <c r="E1" s="5"/>
    </row>
    <row r="2" spans="1:5" s="267" customFormat="1" ht="15" customHeight="1" x14ac:dyDescent="0.25">
      <c r="A2" s="762" t="s">
        <v>225</v>
      </c>
      <c r="B2" s="763" t="s">
        <v>11</v>
      </c>
      <c r="C2" s="764" t="s">
        <v>226</v>
      </c>
      <c r="D2" s="765" t="s">
        <v>227</v>
      </c>
    </row>
    <row r="3" spans="1:5" s="8" customFormat="1" ht="15" customHeight="1" x14ac:dyDescent="0.25">
      <c r="A3" s="772" t="s">
        <v>394</v>
      </c>
      <c r="B3" s="773" t="s">
        <v>229</v>
      </c>
      <c r="C3" s="774" t="s">
        <v>204</v>
      </c>
      <c r="D3" s="775"/>
      <c r="E3" s="52"/>
    </row>
    <row r="4" spans="1:5" s="8" customFormat="1" ht="15" customHeight="1" x14ac:dyDescent="0.25">
      <c r="A4" s="772" t="s">
        <v>395</v>
      </c>
      <c r="B4" s="773" t="s">
        <v>230</v>
      </c>
      <c r="C4" s="774" t="s">
        <v>204</v>
      </c>
      <c r="D4" s="775"/>
      <c r="E4" s="52"/>
    </row>
    <row r="5" spans="1:5" s="8" customFormat="1" ht="15" customHeight="1" x14ac:dyDescent="0.25">
      <c r="A5" s="772" t="s">
        <v>396</v>
      </c>
      <c r="B5" s="773" t="s">
        <v>231</v>
      </c>
      <c r="C5" s="774" t="s">
        <v>204</v>
      </c>
      <c r="D5" s="775" t="s">
        <v>232</v>
      </c>
      <c r="E5" s="52"/>
    </row>
    <row r="6" spans="1:5" s="8" customFormat="1" ht="15" customHeight="1" x14ac:dyDescent="0.25">
      <c r="A6" s="772" t="s">
        <v>397</v>
      </c>
      <c r="B6" s="773" t="s">
        <v>233</v>
      </c>
      <c r="C6" s="774" t="s">
        <v>204</v>
      </c>
      <c r="D6" s="775"/>
      <c r="E6" s="52"/>
    </row>
    <row r="7" spans="1:5" s="8" customFormat="1" ht="15" customHeight="1" x14ac:dyDescent="0.25">
      <c r="A7" s="772" t="s">
        <v>398</v>
      </c>
      <c r="B7" s="773" t="s">
        <v>234</v>
      </c>
      <c r="C7" s="774" t="s">
        <v>204</v>
      </c>
      <c r="D7" s="775"/>
      <c r="E7" s="52"/>
    </row>
    <row r="8" spans="1:5" s="8" customFormat="1" ht="15" customHeight="1" x14ac:dyDescent="0.25">
      <c r="A8" s="772" t="s">
        <v>399</v>
      </c>
      <c r="B8" s="773" t="s">
        <v>235</v>
      </c>
      <c r="C8" s="774" t="s">
        <v>204</v>
      </c>
      <c r="D8" s="775"/>
      <c r="E8" s="52"/>
    </row>
    <row r="9" spans="1:5" s="8" customFormat="1" ht="15" customHeight="1" x14ac:dyDescent="0.25">
      <c r="A9" s="772" t="s">
        <v>400</v>
      </c>
      <c r="B9" s="773" t="s">
        <v>233</v>
      </c>
      <c r="C9" s="774" t="s">
        <v>204</v>
      </c>
      <c r="D9" s="775"/>
      <c r="E9" s="52"/>
    </row>
    <row r="10" spans="1:5" s="8" customFormat="1" ht="15" customHeight="1" x14ac:dyDescent="0.25">
      <c r="A10" s="772" t="s">
        <v>401</v>
      </c>
      <c r="B10" s="773" t="s">
        <v>234</v>
      </c>
      <c r="C10" s="774" t="s">
        <v>204</v>
      </c>
      <c r="D10" s="775"/>
      <c r="E10" s="52"/>
    </row>
    <row r="11" spans="1:5" s="8" customFormat="1" ht="15" customHeight="1" x14ac:dyDescent="0.25">
      <c r="A11" s="772" t="s">
        <v>402</v>
      </c>
      <c r="B11" s="773" t="s">
        <v>236</v>
      </c>
      <c r="C11" s="774" t="s">
        <v>204</v>
      </c>
      <c r="D11" s="775"/>
      <c r="E11" s="52"/>
    </row>
    <row r="12" spans="1:5" s="8" customFormat="1" ht="15" customHeight="1" x14ac:dyDescent="0.25">
      <c r="A12" s="772" t="s">
        <v>403</v>
      </c>
      <c r="B12" s="773" t="s">
        <v>237</v>
      </c>
      <c r="C12" s="774" t="s">
        <v>204</v>
      </c>
      <c r="D12" s="775"/>
      <c r="E12" s="52"/>
    </row>
    <row r="13" spans="1:5" s="8" customFormat="1" ht="15" customHeight="1" x14ac:dyDescent="0.25">
      <c r="A13" s="772" t="s">
        <v>404</v>
      </c>
      <c r="B13" s="773" t="s">
        <v>238</v>
      </c>
      <c r="C13" s="774" t="s">
        <v>204</v>
      </c>
      <c r="D13" s="775"/>
      <c r="E13" s="52"/>
    </row>
    <row r="14" spans="1:5" s="8" customFormat="1" ht="15" customHeight="1" x14ac:dyDescent="0.25">
      <c r="A14" s="772" t="s">
        <v>405</v>
      </c>
      <c r="B14" s="773" t="s">
        <v>234</v>
      </c>
      <c r="C14" s="774" t="s">
        <v>204</v>
      </c>
      <c r="D14" s="775"/>
      <c r="E14" s="52"/>
    </row>
    <row r="15" spans="1:5" s="8" customFormat="1" ht="15" customHeight="1" x14ac:dyDescent="0.25">
      <c r="A15" s="772" t="s">
        <v>406</v>
      </c>
      <c r="B15" s="773" t="s">
        <v>239</v>
      </c>
      <c r="C15" s="774" t="s">
        <v>204</v>
      </c>
      <c r="D15" s="775"/>
      <c r="E15" s="52"/>
    </row>
    <row r="16" spans="1:5" s="8" customFormat="1" ht="15" customHeight="1" x14ac:dyDescent="0.25">
      <c r="A16" s="772" t="s">
        <v>407</v>
      </c>
      <c r="B16" s="773" t="s">
        <v>233</v>
      </c>
      <c r="C16" s="774" t="s">
        <v>204</v>
      </c>
      <c r="D16" s="775"/>
      <c r="E16" s="52"/>
    </row>
    <row r="17" spans="1:5" s="8" customFormat="1" ht="15" customHeight="1" x14ac:dyDescent="0.25">
      <c r="A17" s="772" t="s">
        <v>408</v>
      </c>
      <c r="B17" s="773" t="s">
        <v>240</v>
      </c>
      <c r="C17" s="774" t="s">
        <v>204</v>
      </c>
      <c r="D17" s="775"/>
      <c r="E17" s="52"/>
    </row>
    <row r="18" spans="1:5" s="8" customFormat="1" ht="15" customHeight="1" x14ac:dyDescent="0.25">
      <c r="A18" s="772" t="s">
        <v>409</v>
      </c>
      <c r="B18" s="773" t="s">
        <v>241</v>
      </c>
      <c r="C18" s="774" t="s">
        <v>204</v>
      </c>
      <c r="D18" s="775"/>
      <c r="E18" s="52"/>
    </row>
    <row r="19" spans="1:5" s="8" customFormat="1" ht="15" customHeight="1" x14ac:dyDescent="0.25">
      <c r="A19" s="772" t="s">
        <v>410</v>
      </c>
      <c r="B19" s="773" t="s">
        <v>242</v>
      </c>
      <c r="C19" s="774" t="s">
        <v>204</v>
      </c>
      <c r="D19" s="775"/>
      <c r="E19" s="52"/>
    </row>
    <row r="20" spans="1:5" s="8" customFormat="1" ht="15" customHeight="1" x14ac:dyDescent="0.25">
      <c r="A20" s="772" t="s">
        <v>411</v>
      </c>
      <c r="B20" s="773" t="s">
        <v>243</v>
      </c>
      <c r="C20" s="774" t="s">
        <v>204</v>
      </c>
      <c r="D20" s="775"/>
      <c r="E20" s="52"/>
    </row>
    <row r="21" spans="1:5" s="8" customFormat="1" ht="15" customHeight="1" x14ac:dyDescent="0.25">
      <c r="A21" s="772" t="s">
        <v>412</v>
      </c>
      <c r="B21" s="773" t="s">
        <v>244</v>
      </c>
      <c r="C21" s="774" t="s">
        <v>208</v>
      </c>
      <c r="D21" s="775" t="s">
        <v>209</v>
      </c>
      <c r="E21" s="52"/>
    </row>
    <row r="22" spans="1:5" s="8" customFormat="1" ht="15" customHeight="1" x14ac:dyDescent="0.25">
      <c r="A22" s="772" t="s">
        <v>413</v>
      </c>
      <c r="B22" s="773" t="s">
        <v>245</v>
      </c>
      <c r="C22" s="774" t="s">
        <v>204</v>
      </c>
      <c r="D22" s="775"/>
      <c r="E22" s="52"/>
    </row>
    <row r="23" spans="1:5" s="8" customFormat="1" ht="15" customHeight="1" x14ac:dyDescent="0.25">
      <c r="A23" s="772" t="s">
        <v>414</v>
      </c>
      <c r="B23" s="773" t="s">
        <v>246</v>
      </c>
      <c r="C23" s="774" t="s">
        <v>204</v>
      </c>
      <c r="D23" s="775"/>
      <c r="E23" s="52"/>
    </row>
    <row r="24" spans="1:5" s="8" customFormat="1" ht="15" customHeight="1" x14ac:dyDescent="0.25">
      <c r="A24" s="772" t="s">
        <v>415</v>
      </c>
      <c r="B24" s="773" t="s">
        <v>247</v>
      </c>
      <c r="C24" s="774" t="s">
        <v>204</v>
      </c>
      <c r="D24" s="775"/>
      <c r="E24" s="52"/>
    </row>
    <row r="25" spans="1:5" s="8" customFormat="1" ht="15" customHeight="1" x14ac:dyDescent="0.25">
      <c r="A25" s="772" t="s">
        <v>416</v>
      </c>
      <c r="B25" s="773" t="s">
        <v>248</v>
      </c>
      <c r="C25" s="774" t="s">
        <v>204</v>
      </c>
      <c r="D25" s="775"/>
      <c r="E25" s="52"/>
    </row>
    <row r="26" spans="1:5" s="8" customFormat="1" ht="15" customHeight="1" x14ac:dyDescent="0.25">
      <c r="A26" s="772" t="s">
        <v>417</v>
      </c>
      <c r="B26" s="773" t="s">
        <v>249</v>
      </c>
      <c r="C26" s="774" t="s">
        <v>204</v>
      </c>
      <c r="D26" s="775"/>
      <c r="E26" s="52"/>
    </row>
    <row r="27" spans="1:5" s="8" customFormat="1" ht="15" customHeight="1" x14ac:dyDescent="0.25">
      <c r="A27" s="772" t="s">
        <v>418</v>
      </c>
      <c r="B27" s="773" t="s">
        <v>250</v>
      </c>
      <c r="C27" s="774" t="s">
        <v>204</v>
      </c>
      <c r="D27" s="775"/>
      <c r="E27" s="52"/>
    </row>
    <row r="28" spans="1:5" x14ac:dyDescent="0.25">
      <c r="A28" s="766" t="s">
        <v>41</v>
      </c>
      <c r="B28" s="767"/>
      <c r="C28" s="768"/>
      <c r="D28" s="769"/>
    </row>
    <row r="29" spans="1:5" ht="15" customHeight="1" thickBot="1" x14ac:dyDescent="0.3">
      <c r="A29" s="828" t="s">
        <v>228</v>
      </c>
      <c r="B29" s="759"/>
      <c r="C29" s="760"/>
      <c r="D29" s="761"/>
    </row>
    <row r="30" spans="1:5" ht="15.75" thickTop="1" x14ac:dyDescent="0.25"/>
  </sheetData>
  <mergeCells count="1">
    <mergeCell ref="A1:D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&amp;RCAL Controls GBP price list July 2011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779" t="s">
        <v>0</v>
      </c>
      <c r="B1" s="779"/>
      <c r="C1" s="781" t="s">
        <v>14</v>
      </c>
      <c r="D1" s="780" t="s">
        <v>3</v>
      </c>
      <c r="E1" s="780" t="s">
        <v>105</v>
      </c>
      <c r="F1" s="780" t="s">
        <v>3</v>
      </c>
      <c r="G1" s="780" t="s">
        <v>3</v>
      </c>
      <c r="H1" s="780" t="s">
        <v>3</v>
      </c>
      <c r="I1" s="780" t="s">
        <v>3</v>
      </c>
      <c r="J1" s="780" t="s">
        <v>3</v>
      </c>
      <c r="K1" s="780" t="s">
        <v>105</v>
      </c>
      <c r="L1" s="782" t="s">
        <v>3</v>
      </c>
      <c r="M1" s="780" t="s">
        <v>3</v>
      </c>
      <c r="N1" s="780" t="s">
        <v>105</v>
      </c>
      <c r="O1" s="779" t="s">
        <v>491</v>
      </c>
    </row>
    <row r="2" spans="1:15" ht="15" x14ac:dyDescent="0.25">
      <c r="A2" s="843" t="s">
        <v>457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</row>
    <row r="3" spans="1:15" ht="15" x14ac:dyDescent="0.25">
      <c r="A3" s="359" t="s">
        <v>456</v>
      </c>
      <c r="B3" s="363" t="s">
        <v>488</v>
      </c>
      <c r="C3" s="776"/>
      <c r="D3" s="776"/>
      <c r="E3" s="776"/>
      <c r="F3" s="776"/>
      <c r="G3" s="776"/>
      <c r="H3" s="776"/>
      <c r="I3" s="776"/>
      <c r="J3" s="776"/>
      <c r="K3" s="776"/>
      <c r="L3" s="777"/>
      <c r="M3" s="776"/>
      <c r="N3" s="776"/>
      <c r="O3" s="735"/>
    </row>
    <row r="4" spans="1:15" ht="15" x14ac:dyDescent="0.25">
      <c r="A4" s="359" t="s">
        <v>492</v>
      </c>
      <c r="B4" s="363" t="s">
        <v>486</v>
      </c>
      <c r="C4" s="776"/>
      <c r="D4" s="776"/>
      <c r="E4" s="776"/>
      <c r="F4" s="776"/>
      <c r="G4" s="776"/>
      <c r="H4" s="776"/>
      <c r="I4" s="776"/>
      <c r="J4" s="776"/>
      <c r="K4" s="776"/>
      <c r="L4" s="777"/>
      <c r="M4" s="776"/>
      <c r="N4" s="776"/>
      <c r="O4" s="735"/>
    </row>
    <row r="5" spans="1:15" ht="15" x14ac:dyDescent="0.25">
      <c r="A5" s="359" t="s">
        <v>493</v>
      </c>
      <c r="B5" s="363" t="s">
        <v>487</v>
      </c>
      <c r="C5" s="776"/>
      <c r="D5" s="776"/>
      <c r="E5" s="776"/>
      <c r="F5" s="776"/>
      <c r="G5" s="776"/>
      <c r="H5" s="776"/>
      <c r="I5" s="776"/>
      <c r="J5" s="776"/>
      <c r="K5" s="776"/>
      <c r="L5" s="777"/>
      <c r="M5" s="776"/>
      <c r="N5" s="776"/>
      <c r="O5" s="735"/>
    </row>
    <row r="6" spans="1:15" ht="15" x14ac:dyDescent="0.25">
      <c r="A6" s="843" t="s">
        <v>455</v>
      </c>
      <c r="B6" s="843"/>
      <c r="C6" s="843"/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</row>
    <row r="7" spans="1:15" ht="15" x14ac:dyDescent="0.25">
      <c r="A7" s="783" t="s">
        <v>454</v>
      </c>
      <c r="B7" s="783"/>
      <c r="C7" s="783"/>
      <c r="D7" s="784">
        <v>0</v>
      </c>
      <c r="E7" s="783"/>
      <c r="F7" s="783"/>
      <c r="G7" s="783"/>
      <c r="H7" s="783"/>
      <c r="I7" s="783"/>
      <c r="J7" s="783"/>
      <c r="K7" s="783"/>
      <c r="L7" s="783"/>
      <c r="M7" s="783"/>
      <c r="N7" s="783"/>
      <c r="O7" s="783"/>
    </row>
    <row r="8" spans="1:15" ht="15" x14ac:dyDescent="0.25">
      <c r="A8" s="387" t="s">
        <v>489</v>
      </c>
      <c r="B8" s="783"/>
      <c r="C8" s="785"/>
      <c r="D8" s="784" t="s">
        <v>144</v>
      </c>
      <c r="E8" s="785"/>
      <c r="F8" s="785"/>
      <c r="G8" s="785"/>
      <c r="H8" s="785"/>
      <c r="I8" s="785"/>
      <c r="J8" s="785"/>
      <c r="K8" s="785"/>
      <c r="L8" s="786"/>
      <c r="M8" s="785"/>
      <c r="N8" s="785"/>
      <c r="O8" s="783"/>
    </row>
    <row r="9" spans="1:15" ht="15" x14ac:dyDescent="0.25">
      <c r="A9" s="843" t="s">
        <v>453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</row>
    <row r="10" spans="1:15" ht="15" x14ac:dyDescent="0.25">
      <c r="A10" s="359" t="s">
        <v>452</v>
      </c>
      <c r="B10" s="735"/>
      <c r="C10" s="776"/>
      <c r="D10" s="776"/>
      <c r="E10" s="776"/>
      <c r="F10" s="363" t="s">
        <v>100</v>
      </c>
      <c r="G10" s="363" t="s">
        <v>100</v>
      </c>
      <c r="H10" s="776"/>
      <c r="I10" s="776"/>
      <c r="J10" s="776"/>
      <c r="K10" s="776"/>
      <c r="L10" s="777"/>
      <c r="M10" s="776"/>
      <c r="N10" s="776"/>
      <c r="O10" s="735"/>
    </row>
    <row r="11" spans="1:15" ht="15" x14ac:dyDescent="0.25">
      <c r="A11" s="359" t="s">
        <v>451</v>
      </c>
      <c r="B11" s="735"/>
      <c r="C11" s="776"/>
      <c r="D11" s="776"/>
      <c r="E11" s="776"/>
      <c r="F11" s="363" t="s">
        <v>164</v>
      </c>
      <c r="G11" s="363" t="s">
        <v>100</v>
      </c>
      <c r="H11" s="776"/>
      <c r="I11" s="776"/>
      <c r="J11" s="776"/>
      <c r="K11" s="776"/>
      <c r="L11" s="777"/>
      <c r="M11" s="776"/>
      <c r="N11" s="776"/>
      <c r="O11" s="735"/>
    </row>
    <row r="12" spans="1:15" ht="15" x14ac:dyDescent="0.25">
      <c r="A12" s="359" t="s">
        <v>450</v>
      </c>
      <c r="B12" s="735"/>
      <c r="C12" s="776"/>
      <c r="D12" s="776"/>
      <c r="E12" s="776"/>
      <c r="F12" s="363" t="s">
        <v>164</v>
      </c>
      <c r="G12" s="363" t="s">
        <v>164</v>
      </c>
      <c r="H12" s="776"/>
      <c r="I12" s="776"/>
      <c r="J12" s="776"/>
      <c r="K12" s="776"/>
      <c r="L12" s="777"/>
      <c r="M12" s="776"/>
      <c r="N12" s="776"/>
      <c r="O12" s="735"/>
    </row>
    <row r="13" spans="1:15" ht="15" x14ac:dyDescent="0.25">
      <c r="A13" s="843" t="s">
        <v>449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</row>
    <row r="14" spans="1:15" ht="15" x14ac:dyDescent="0.25">
      <c r="A14" s="359" t="s">
        <v>309</v>
      </c>
      <c r="B14" s="735"/>
      <c r="C14" s="776"/>
      <c r="D14" s="776"/>
      <c r="E14" s="776"/>
      <c r="F14" s="776"/>
      <c r="G14" s="776"/>
      <c r="H14" s="363">
        <v>0</v>
      </c>
      <c r="I14" s="776"/>
      <c r="J14" s="776"/>
      <c r="K14" s="776"/>
      <c r="L14" s="777"/>
      <c r="M14" s="776"/>
      <c r="N14" s="776"/>
      <c r="O14" s="735"/>
    </row>
    <row r="15" spans="1:15" ht="15" x14ac:dyDescent="0.25">
      <c r="A15" s="359" t="s">
        <v>448</v>
      </c>
      <c r="B15" s="735"/>
      <c r="C15" s="776"/>
      <c r="D15" s="776"/>
      <c r="E15" s="776"/>
      <c r="F15" s="776"/>
      <c r="G15" s="776"/>
      <c r="H15" s="363" t="s">
        <v>100</v>
      </c>
      <c r="I15" s="776"/>
      <c r="J15" s="776"/>
      <c r="K15" s="776"/>
      <c r="L15" s="777"/>
      <c r="M15" s="776"/>
      <c r="N15" s="776"/>
      <c r="O15" s="735"/>
    </row>
    <row r="16" spans="1:15" ht="15" x14ac:dyDescent="0.25">
      <c r="A16" s="359" t="s">
        <v>314</v>
      </c>
      <c r="B16" s="735"/>
      <c r="C16" s="776"/>
      <c r="D16" s="776"/>
      <c r="E16" s="776"/>
      <c r="F16" s="776"/>
      <c r="G16" s="776"/>
      <c r="H16" s="363" t="s">
        <v>164</v>
      </c>
      <c r="I16" s="776"/>
      <c r="J16" s="776"/>
      <c r="K16" s="776"/>
      <c r="L16" s="777"/>
      <c r="M16" s="776"/>
      <c r="N16" s="776"/>
      <c r="O16" s="735"/>
    </row>
    <row r="17" spans="1:15" ht="15" x14ac:dyDescent="0.25">
      <c r="A17" s="359" t="s">
        <v>447</v>
      </c>
      <c r="B17" s="735"/>
      <c r="C17" s="776"/>
      <c r="D17" s="776"/>
      <c r="E17" s="776"/>
      <c r="F17" s="776"/>
      <c r="G17" s="776"/>
      <c r="H17" s="363" t="s">
        <v>190</v>
      </c>
      <c r="I17" s="776"/>
      <c r="J17" s="776"/>
      <c r="K17" s="776"/>
      <c r="L17" s="777"/>
      <c r="M17" s="776"/>
      <c r="N17" s="776"/>
      <c r="O17" s="735"/>
    </row>
    <row r="18" spans="1:15" ht="15" x14ac:dyDescent="0.25">
      <c r="A18" s="359" t="s">
        <v>446</v>
      </c>
      <c r="B18" s="735"/>
      <c r="C18" s="776"/>
      <c r="D18" s="776"/>
      <c r="E18" s="776"/>
      <c r="F18" s="776"/>
      <c r="G18" s="776"/>
      <c r="H18" s="363" t="s">
        <v>14</v>
      </c>
      <c r="I18" s="776"/>
      <c r="J18" s="776"/>
      <c r="K18" s="776"/>
      <c r="L18" s="777"/>
      <c r="M18" s="776"/>
      <c r="N18" s="776"/>
      <c r="O18" s="735"/>
    </row>
    <row r="19" spans="1:15" ht="15" x14ac:dyDescent="0.25">
      <c r="A19" s="843" t="s">
        <v>445</v>
      </c>
      <c r="B19" s="843"/>
      <c r="C19" s="843"/>
      <c r="D19" s="843"/>
      <c r="E19" s="843"/>
      <c r="F19" s="843"/>
      <c r="G19" s="843"/>
      <c r="H19" s="843"/>
      <c r="I19" s="843"/>
      <c r="J19" s="843"/>
      <c r="K19" s="843"/>
      <c r="L19" s="843"/>
      <c r="M19" s="843"/>
      <c r="N19" s="843"/>
      <c r="O19" s="843"/>
    </row>
    <row r="20" spans="1:15" ht="15" x14ac:dyDescent="0.25">
      <c r="A20" s="359" t="s">
        <v>311</v>
      </c>
      <c r="B20" s="735"/>
      <c r="C20" s="776"/>
      <c r="D20" s="776"/>
      <c r="E20" s="776"/>
      <c r="F20" s="776"/>
      <c r="G20" s="776"/>
      <c r="H20" s="776"/>
      <c r="I20" s="363">
        <v>0</v>
      </c>
      <c r="J20" s="776"/>
      <c r="K20" s="776"/>
      <c r="L20" s="777"/>
      <c r="M20" s="776"/>
      <c r="N20" s="776"/>
      <c r="O20" s="735"/>
    </row>
    <row r="21" spans="1:15" ht="15" x14ac:dyDescent="0.25">
      <c r="A21" s="359" t="s">
        <v>494</v>
      </c>
      <c r="B21" s="735"/>
      <c r="C21" s="776"/>
      <c r="D21" s="776"/>
      <c r="E21" s="776"/>
      <c r="F21" s="776"/>
      <c r="G21" s="776"/>
      <c r="H21" s="776"/>
      <c r="I21" s="363">
        <v>2</v>
      </c>
      <c r="J21" s="776"/>
      <c r="K21" s="776"/>
      <c r="L21" s="777"/>
      <c r="M21" s="776"/>
      <c r="N21" s="776"/>
      <c r="O21" s="735"/>
    </row>
    <row r="22" spans="1:15" ht="15" x14ac:dyDescent="0.25">
      <c r="A22" s="843" t="s">
        <v>443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  <c r="L22" s="843"/>
      <c r="M22" s="843"/>
      <c r="N22" s="843"/>
      <c r="O22" s="843"/>
    </row>
    <row r="23" spans="1:15" ht="15" x14ac:dyDescent="0.25">
      <c r="A23" s="844" t="s">
        <v>442</v>
      </c>
      <c r="B23" s="844"/>
      <c r="C23" s="844"/>
      <c r="D23" s="844"/>
      <c r="E23" s="844"/>
      <c r="F23" s="844"/>
      <c r="G23" s="844"/>
      <c r="H23" s="844"/>
      <c r="I23" s="844"/>
      <c r="J23" s="784">
        <v>0</v>
      </c>
      <c r="K23" s="785"/>
      <c r="L23" s="786"/>
      <c r="M23" s="785"/>
      <c r="N23" s="785"/>
      <c r="O23" s="783"/>
    </row>
    <row r="24" spans="1:15" ht="15" x14ac:dyDescent="0.25">
      <c r="A24" s="835" t="s">
        <v>441</v>
      </c>
      <c r="B24" s="835"/>
      <c r="C24" s="835"/>
      <c r="D24" s="835"/>
      <c r="E24" s="835"/>
      <c r="F24" s="835"/>
      <c r="G24" s="835"/>
      <c r="H24" s="835"/>
      <c r="I24" s="835"/>
      <c r="J24" s="363">
        <v>2</v>
      </c>
      <c r="K24" s="776"/>
      <c r="L24" s="777"/>
      <c r="M24" s="776"/>
      <c r="N24" s="776"/>
      <c r="O24" s="735"/>
    </row>
    <row r="25" spans="1:15" ht="15" x14ac:dyDescent="0.25">
      <c r="A25" s="843" t="s">
        <v>440</v>
      </c>
      <c r="B25" s="843"/>
      <c r="C25" s="843"/>
      <c r="D25" s="843"/>
      <c r="E25" s="843"/>
      <c r="F25" s="843"/>
      <c r="G25" s="843"/>
      <c r="H25" s="843"/>
      <c r="I25" s="843"/>
      <c r="J25" s="843"/>
      <c r="K25" s="843"/>
      <c r="L25" s="843"/>
      <c r="M25" s="843"/>
      <c r="N25" s="843"/>
      <c r="O25" s="843"/>
    </row>
    <row r="26" spans="1:15" ht="15" x14ac:dyDescent="0.25">
      <c r="A26" s="359" t="s">
        <v>439</v>
      </c>
      <c r="B26" s="735"/>
      <c r="C26" s="776"/>
      <c r="D26" s="776"/>
      <c r="E26" s="776"/>
      <c r="F26" s="776"/>
      <c r="G26" s="776"/>
      <c r="H26" s="776"/>
      <c r="I26" s="776"/>
      <c r="J26" s="776"/>
      <c r="K26" s="776"/>
      <c r="L26" s="787">
        <v>0</v>
      </c>
      <c r="M26" s="776"/>
      <c r="N26" s="776"/>
      <c r="O26" s="735"/>
    </row>
    <row r="27" spans="1:15" ht="15" x14ac:dyDescent="0.25">
      <c r="A27" s="359" t="s">
        <v>329</v>
      </c>
      <c r="B27" s="735"/>
      <c r="C27" s="776"/>
      <c r="D27" s="776"/>
      <c r="E27" s="776"/>
      <c r="F27" s="776"/>
      <c r="G27" s="776"/>
      <c r="H27" s="776"/>
      <c r="I27" s="776"/>
      <c r="J27" s="776"/>
      <c r="K27" s="776"/>
      <c r="L27" s="787">
        <v>1</v>
      </c>
      <c r="M27" s="776"/>
      <c r="N27" s="776"/>
      <c r="O27" s="735"/>
    </row>
    <row r="28" spans="1:15" ht="15" x14ac:dyDescent="0.25">
      <c r="A28" s="359" t="s">
        <v>330</v>
      </c>
      <c r="B28" s="735"/>
      <c r="C28" s="776"/>
      <c r="D28" s="776"/>
      <c r="E28" s="776"/>
      <c r="F28" s="776"/>
      <c r="G28" s="776"/>
      <c r="H28" s="776"/>
      <c r="I28" s="776"/>
      <c r="J28" s="776"/>
      <c r="K28" s="776"/>
      <c r="L28" s="787">
        <v>2</v>
      </c>
      <c r="M28" s="776"/>
      <c r="N28" s="776"/>
      <c r="O28" s="735"/>
    </row>
    <row r="29" spans="1:15" ht="15" x14ac:dyDescent="0.25">
      <c r="A29" s="359" t="s">
        <v>331</v>
      </c>
      <c r="B29" s="735"/>
      <c r="C29" s="776"/>
      <c r="D29" s="776"/>
      <c r="E29" s="776"/>
      <c r="F29" s="776"/>
      <c r="G29" s="776"/>
      <c r="H29" s="776"/>
      <c r="I29" s="776"/>
      <c r="J29" s="776"/>
      <c r="K29" s="776"/>
      <c r="L29" s="787">
        <v>3</v>
      </c>
      <c r="M29" s="776"/>
      <c r="N29" s="776"/>
      <c r="O29" s="735"/>
    </row>
    <row r="30" spans="1:15" ht="15" x14ac:dyDescent="0.25">
      <c r="A30" s="359" t="s">
        <v>332</v>
      </c>
      <c r="B30" s="735"/>
      <c r="C30" s="776"/>
      <c r="D30" s="776"/>
      <c r="E30" s="776"/>
      <c r="F30" s="776"/>
      <c r="G30" s="776"/>
      <c r="H30" s="776"/>
      <c r="I30" s="776"/>
      <c r="J30" s="776"/>
      <c r="K30" s="776"/>
      <c r="L30" s="787">
        <v>4</v>
      </c>
      <c r="M30" s="776"/>
      <c r="N30" s="776"/>
      <c r="O30" s="735"/>
    </row>
    <row r="31" spans="1:15" ht="15" x14ac:dyDescent="0.25">
      <c r="A31" s="359" t="s">
        <v>333</v>
      </c>
      <c r="B31" s="735"/>
      <c r="C31" s="776"/>
      <c r="D31" s="776"/>
      <c r="E31" s="776"/>
      <c r="F31" s="776"/>
      <c r="G31" s="776"/>
      <c r="H31" s="776"/>
      <c r="I31" s="776"/>
      <c r="J31" s="776"/>
      <c r="K31" s="776"/>
      <c r="L31" s="787">
        <v>5</v>
      </c>
      <c r="M31" s="776"/>
      <c r="N31" s="776"/>
      <c r="O31" s="735"/>
    </row>
    <row r="32" spans="1:15" ht="15" x14ac:dyDescent="0.25">
      <c r="A32" s="359" t="s">
        <v>438</v>
      </c>
      <c r="B32" s="735"/>
      <c r="C32" s="776"/>
      <c r="D32" s="776"/>
      <c r="E32" s="776"/>
      <c r="F32" s="776"/>
      <c r="G32" s="776"/>
      <c r="H32" s="776"/>
      <c r="I32" s="776"/>
      <c r="J32" s="776"/>
      <c r="K32" s="776"/>
      <c r="L32" s="787">
        <v>6</v>
      </c>
      <c r="M32" s="776"/>
      <c r="N32" s="776"/>
      <c r="O32" s="735"/>
    </row>
    <row r="33" spans="1:15" ht="15" x14ac:dyDescent="0.25">
      <c r="A33" s="843" t="s">
        <v>334</v>
      </c>
      <c r="B33" s="843"/>
      <c r="C33" s="843"/>
      <c r="D33" s="843"/>
      <c r="E33" s="843"/>
      <c r="F33" s="843"/>
      <c r="G33" s="843"/>
      <c r="H33" s="843"/>
      <c r="I33" s="843"/>
      <c r="J33" s="843"/>
      <c r="K33" s="843"/>
      <c r="L33" s="843"/>
      <c r="M33" s="843"/>
      <c r="N33" s="843"/>
      <c r="O33" s="843"/>
    </row>
    <row r="34" spans="1:15" ht="15" x14ac:dyDescent="0.25">
      <c r="A34" s="835" t="s">
        <v>335</v>
      </c>
      <c r="B34" s="835"/>
      <c r="C34" s="835"/>
      <c r="D34" s="835"/>
      <c r="E34" s="835"/>
      <c r="F34" s="835"/>
      <c r="G34" s="835"/>
      <c r="H34" s="835"/>
      <c r="I34" s="835"/>
      <c r="J34" s="835"/>
      <c r="K34" s="835"/>
      <c r="L34" s="835"/>
      <c r="M34" s="363">
        <v>0</v>
      </c>
      <c r="N34" s="776"/>
      <c r="O34" s="735"/>
    </row>
    <row r="35" spans="1:15" ht="15" x14ac:dyDescent="0.25">
      <c r="A35" s="835" t="s">
        <v>484</v>
      </c>
      <c r="B35" s="835"/>
      <c r="C35" s="835"/>
      <c r="D35" s="835"/>
      <c r="E35" s="835"/>
      <c r="F35" s="835"/>
      <c r="G35" s="835"/>
      <c r="H35" s="835"/>
      <c r="I35" s="835"/>
      <c r="J35" s="835"/>
      <c r="K35" s="835"/>
      <c r="L35" s="835"/>
      <c r="M35" s="363">
        <v>1</v>
      </c>
      <c r="N35" s="776"/>
      <c r="O35" s="735"/>
    </row>
    <row r="36" spans="1:15" ht="15" x14ac:dyDescent="0.25">
      <c r="A36" s="835" t="s">
        <v>485</v>
      </c>
      <c r="B36" s="835"/>
      <c r="C36" s="835"/>
      <c r="D36" s="835"/>
      <c r="E36" s="835"/>
      <c r="F36" s="835"/>
      <c r="G36" s="835"/>
      <c r="H36" s="835"/>
      <c r="I36" s="835"/>
      <c r="J36" s="835"/>
      <c r="K36" s="835"/>
      <c r="L36" s="835"/>
      <c r="M36" s="363">
        <v>2</v>
      </c>
      <c r="N36" s="776"/>
      <c r="O36" s="735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88" t="s">
        <v>304</v>
      </c>
      <c r="B1" s="288"/>
      <c r="C1" s="288"/>
      <c r="D1" s="288"/>
      <c r="E1" s="288"/>
      <c r="F1" s="288"/>
      <c r="G1" s="289" t="s">
        <v>14</v>
      </c>
      <c r="H1" s="288"/>
      <c r="I1" s="288"/>
      <c r="J1" s="288"/>
      <c r="K1" s="288"/>
      <c r="L1" s="288"/>
      <c r="M1" s="288"/>
      <c r="N1" s="288"/>
      <c r="O1" s="290"/>
      <c r="P1" s="291"/>
      <c r="Q1" s="291"/>
      <c r="R1" s="291"/>
      <c r="S1" s="11"/>
      <c r="T1" s="11"/>
      <c r="U1" s="11"/>
      <c r="V1" s="288"/>
      <c r="W1" s="290"/>
      <c r="X1" s="291"/>
      <c r="Y1" s="291"/>
      <c r="Z1" s="291"/>
      <c r="AA1" s="11"/>
      <c r="AB1" s="11"/>
      <c r="AC1" s="11"/>
    </row>
    <row r="2" spans="1:29" x14ac:dyDescent="0.2">
      <c r="A2" s="288" t="s">
        <v>305</v>
      </c>
      <c r="B2" s="288"/>
      <c r="C2" s="288"/>
      <c r="D2" s="288"/>
      <c r="E2" s="288"/>
      <c r="F2" s="288"/>
      <c r="G2" s="289" t="s">
        <v>306</v>
      </c>
      <c r="H2" s="288"/>
      <c r="I2" s="288"/>
      <c r="J2" s="288"/>
      <c r="K2" s="288"/>
      <c r="L2" s="288"/>
      <c r="M2" s="288"/>
      <c r="N2" s="288"/>
      <c r="O2" s="290"/>
      <c r="P2" s="291"/>
      <c r="Q2" s="291"/>
      <c r="R2" s="291"/>
      <c r="S2" s="275"/>
      <c r="T2" s="275"/>
      <c r="U2" s="275"/>
      <c r="V2" s="288"/>
      <c r="W2" s="290"/>
      <c r="X2" s="291"/>
      <c r="Y2" s="291"/>
      <c r="Z2" s="291"/>
      <c r="AA2" s="275"/>
      <c r="AB2" s="275"/>
      <c r="AC2" s="275"/>
    </row>
    <row r="3" spans="1:29" x14ac:dyDescent="0.2">
      <c r="A3" s="292" t="s">
        <v>307</v>
      </c>
      <c r="B3" s="292"/>
      <c r="C3" s="292"/>
      <c r="D3" s="292"/>
      <c r="E3" s="292"/>
      <c r="F3" s="292"/>
      <c r="G3" s="293" t="s">
        <v>100</v>
      </c>
      <c r="H3" s="292"/>
      <c r="I3" s="292"/>
      <c r="J3" s="292"/>
      <c r="K3" s="292"/>
      <c r="L3" s="292"/>
      <c r="M3" s="292"/>
      <c r="N3" s="292"/>
      <c r="O3" s="294"/>
      <c r="P3" s="295"/>
      <c r="Q3" s="296"/>
      <c r="R3" s="296"/>
      <c r="S3" s="10"/>
      <c r="T3" s="10"/>
      <c r="U3" s="10"/>
      <c r="V3" s="292"/>
      <c r="W3" s="294"/>
      <c r="X3" s="295"/>
      <c r="Y3" s="296"/>
      <c r="Z3" s="296"/>
      <c r="AA3" s="10"/>
      <c r="AB3" s="10"/>
      <c r="AC3" s="10"/>
    </row>
    <row r="4" spans="1:29" x14ac:dyDescent="0.2">
      <c r="A4" s="283" t="s">
        <v>308</v>
      </c>
      <c r="B4" s="284"/>
      <c r="C4" s="284"/>
      <c r="D4" s="284"/>
      <c r="E4" s="284"/>
      <c r="F4" s="284"/>
      <c r="G4" s="284"/>
      <c r="H4" s="284"/>
      <c r="I4" s="27" t="s">
        <v>18</v>
      </c>
      <c r="J4" s="284"/>
      <c r="K4" s="284"/>
      <c r="L4" s="284"/>
      <c r="M4" s="284"/>
      <c r="N4" s="284"/>
      <c r="O4" s="285"/>
      <c r="P4" s="286"/>
      <c r="Q4" s="286"/>
      <c r="R4" s="286"/>
      <c r="S4" s="287"/>
      <c r="T4" s="287"/>
      <c r="U4" s="287"/>
      <c r="V4" s="284"/>
      <c r="W4" s="285"/>
      <c r="X4" s="286"/>
      <c r="Y4" s="286"/>
      <c r="Z4" s="286"/>
      <c r="AA4" s="287"/>
      <c r="AB4" s="287"/>
      <c r="AC4" s="287"/>
    </row>
    <row r="5" spans="1:29" x14ac:dyDescent="0.2">
      <c r="A5" s="288" t="s">
        <v>309</v>
      </c>
      <c r="B5" s="288"/>
      <c r="C5" s="288"/>
      <c r="D5" s="288"/>
      <c r="E5" s="288"/>
      <c r="F5" s="288"/>
      <c r="G5" s="288"/>
      <c r="H5" s="288"/>
      <c r="I5" s="289">
        <v>0</v>
      </c>
      <c r="J5" s="288"/>
      <c r="K5" s="288"/>
      <c r="L5" s="288"/>
      <c r="M5" s="288"/>
      <c r="N5" s="288"/>
      <c r="O5" s="288"/>
      <c r="P5" s="291"/>
      <c r="Q5" s="288"/>
      <c r="R5" s="291"/>
      <c r="S5" s="288"/>
      <c r="T5" s="288"/>
      <c r="U5" s="288"/>
      <c r="V5" s="288"/>
      <c r="W5" s="290"/>
      <c r="X5" s="291"/>
      <c r="Y5" s="291"/>
      <c r="Z5" s="291"/>
      <c r="AA5" s="288"/>
      <c r="AB5" s="288"/>
      <c r="AC5" s="291"/>
    </row>
    <row r="6" spans="1:29" x14ac:dyDescent="0.2">
      <c r="A6" s="272" t="s">
        <v>308</v>
      </c>
      <c r="B6" s="292"/>
      <c r="C6" s="292"/>
      <c r="D6" s="292"/>
      <c r="E6" s="292"/>
      <c r="F6" s="292"/>
      <c r="G6" s="293"/>
      <c r="H6" s="292"/>
      <c r="I6" s="293" t="s">
        <v>18</v>
      </c>
      <c r="J6" s="292"/>
      <c r="K6" s="292"/>
      <c r="L6" s="292"/>
      <c r="M6" s="292"/>
      <c r="N6" s="292"/>
      <c r="O6" s="294"/>
      <c r="P6" s="295"/>
      <c r="Q6" s="296"/>
      <c r="R6" s="296"/>
      <c r="S6" s="10"/>
      <c r="T6" s="10"/>
      <c r="U6" s="10"/>
      <c r="V6" s="292"/>
      <c r="W6" s="294"/>
      <c r="X6" s="295"/>
      <c r="Y6" s="296"/>
      <c r="Z6" s="296"/>
      <c r="AA6" s="10"/>
      <c r="AB6" s="10"/>
      <c r="AC6" s="10"/>
    </row>
    <row r="7" spans="1:29" x14ac:dyDescent="0.2">
      <c r="A7" s="283" t="s">
        <v>310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5"/>
      <c r="P7" s="286"/>
      <c r="Q7" s="286"/>
      <c r="R7" s="286"/>
      <c r="S7" s="287"/>
      <c r="T7" s="287"/>
      <c r="U7" s="287"/>
      <c r="V7" s="284"/>
      <c r="W7" s="285"/>
      <c r="X7" s="286"/>
      <c r="Y7" s="286"/>
      <c r="Z7" s="286"/>
      <c r="AA7" s="287"/>
      <c r="AB7" s="287"/>
      <c r="AC7" s="287"/>
    </row>
    <row r="8" spans="1:29" x14ac:dyDescent="0.2">
      <c r="A8" s="288" t="s">
        <v>311</v>
      </c>
      <c r="B8" s="288"/>
      <c r="C8" s="288"/>
      <c r="D8" s="288"/>
      <c r="E8" s="288"/>
      <c r="F8" s="288"/>
      <c r="G8" s="288"/>
      <c r="H8" s="288"/>
      <c r="I8" s="288"/>
      <c r="J8" s="288"/>
      <c r="K8" s="289">
        <v>0</v>
      </c>
      <c r="L8" s="288"/>
      <c r="M8" s="288"/>
      <c r="N8" s="288"/>
      <c r="O8" s="290"/>
      <c r="P8" s="291"/>
      <c r="Q8" s="291"/>
      <c r="R8" s="291"/>
      <c r="S8" s="288"/>
      <c r="T8" s="288"/>
      <c r="U8" s="288"/>
      <c r="V8" s="288"/>
      <c r="W8" s="290"/>
      <c r="X8" s="291"/>
      <c r="Y8" s="291"/>
      <c r="Z8" s="291"/>
      <c r="AA8" s="288"/>
      <c r="AB8" s="288"/>
      <c r="AC8" s="288"/>
    </row>
    <row r="9" spans="1:29" x14ac:dyDescent="0.2">
      <c r="A9" s="292" t="s">
        <v>312</v>
      </c>
      <c r="B9" s="292"/>
      <c r="C9" s="292"/>
      <c r="D9" s="292"/>
      <c r="E9" s="292"/>
      <c r="F9" s="292"/>
      <c r="G9" s="293"/>
      <c r="H9" s="292"/>
      <c r="I9" s="293"/>
      <c r="J9" s="292"/>
      <c r="K9" s="293">
        <v>2</v>
      </c>
      <c r="L9" s="292"/>
      <c r="M9" s="292"/>
      <c r="N9" s="292"/>
      <c r="O9" s="294"/>
      <c r="P9" s="295"/>
      <c r="Q9" s="296"/>
      <c r="R9" s="296"/>
      <c r="S9" s="10"/>
      <c r="T9" s="10"/>
      <c r="U9" s="10"/>
      <c r="V9" s="292"/>
      <c r="W9" s="294"/>
      <c r="X9" s="295"/>
      <c r="Y9" s="296"/>
      <c r="Z9" s="296"/>
      <c r="AA9" s="10"/>
      <c r="AB9" s="10"/>
      <c r="AC9" s="10"/>
    </row>
    <row r="10" spans="1:29" x14ac:dyDescent="0.2">
      <c r="A10" s="283" t="s">
        <v>251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5"/>
      <c r="P10" s="286"/>
      <c r="Q10" s="286"/>
      <c r="R10" s="286"/>
      <c r="S10" s="284"/>
      <c r="T10" s="284"/>
      <c r="U10" s="284"/>
      <c r="V10" s="284"/>
      <c r="W10" s="285"/>
      <c r="X10" s="286"/>
      <c r="Y10" s="286"/>
      <c r="Z10" s="286"/>
      <c r="AA10" s="284"/>
      <c r="AB10" s="284"/>
      <c r="AC10" s="284"/>
    </row>
    <row r="11" spans="1:29" x14ac:dyDescent="0.2">
      <c r="A11" s="288" t="s">
        <v>309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97">
        <v>0</v>
      </c>
      <c r="N11" s="288"/>
      <c r="O11" s="297">
        <v>0</v>
      </c>
      <c r="P11" s="291"/>
      <c r="Q11" s="297">
        <v>0</v>
      </c>
      <c r="R11" s="291"/>
      <c r="S11" s="288"/>
      <c r="T11" s="288"/>
      <c r="U11" s="288"/>
      <c r="V11" s="288"/>
      <c r="W11" s="288"/>
      <c r="X11" s="291"/>
      <c r="Y11" s="291"/>
      <c r="Z11" s="291"/>
      <c r="AA11" s="288"/>
      <c r="AB11" s="288"/>
      <c r="AC11" s="288"/>
    </row>
    <row r="12" spans="1:29" x14ac:dyDescent="0.2">
      <c r="A12" s="288" t="s">
        <v>313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98">
        <v>1</v>
      </c>
      <c r="N12" s="275"/>
      <c r="O12" s="298">
        <v>1</v>
      </c>
      <c r="P12" s="299"/>
      <c r="Q12" s="298">
        <v>1</v>
      </c>
      <c r="R12" s="299"/>
      <c r="S12" s="275"/>
      <c r="T12" s="275"/>
      <c r="U12" s="275"/>
      <c r="V12" s="275"/>
      <c r="W12" s="275"/>
      <c r="X12" s="299"/>
      <c r="Y12" s="299"/>
      <c r="Z12" s="299"/>
      <c r="AA12" s="275"/>
      <c r="AB12" s="275"/>
      <c r="AC12" s="275"/>
    </row>
    <row r="13" spans="1:29" x14ac:dyDescent="0.2">
      <c r="A13" s="275" t="s">
        <v>314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98">
        <v>2</v>
      </c>
      <c r="N13" s="275"/>
      <c r="O13" s="298">
        <v>2</v>
      </c>
      <c r="P13" s="299"/>
      <c r="Q13" s="298">
        <v>2</v>
      </c>
      <c r="R13" s="299"/>
      <c r="S13" s="275"/>
      <c r="T13" s="275"/>
      <c r="U13" s="275"/>
      <c r="V13" s="275"/>
      <c r="W13" s="275"/>
      <c r="X13" s="299"/>
      <c r="Y13" s="299"/>
      <c r="Z13" s="299"/>
      <c r="AA13" s="275"/>
      <c r="AB13" s="275"/>
      <c r="AC13" s="275"/>
    </row>
    <row r="14" spans="1:29" x14ac:dyDescent="0.2">
      <c r="A14" s="275" t="s">
        <v>315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98" t="s">
        <v>190</v>
      </c>
      <c r="N14" s="275"/>
      <c r="O14" s="298" t="s">
        <v>190</v>
      </c>
      <c r="P14" s="299"/>
      <c r="Q14" s="298" t="s">
        <v>190</v>
      </c>
      <c r="R14" s="299"/>
      <c r="S14" s="275"/>
      <c r="T14" s="275"/>
      <c r="U14" s="275"/>
      <c r="V14" s="275"/>
      <c r="W14" s="275"/>
      <c r="X14" s="299"/>
      <c r="Y14" s="299"/>
      <c r="Z14" s="299"/>
      <c r="AA14" s="275"/>
      <c r="AB14" s="275"/>
      <c r="AC14" s="275"/>
    </row>
    <row r="15" spans="1:29" x14ac:dyDescent="0.2">
      <c r="A15" s="10" t="s">
        <v>260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300">
        <v>8</v>
      </c>
      <c r="N15" s="10"/>
      <c r="O15" s="298">
        <v>8</v>
      </c>
      <c r="P15" s="301"/>
      <c r="Q15" s="298">
        <v>8</v>
      </c>
      <c r="R15" s="301"/>
      <c r="S15" s="10"/>
      <c r="T15" s="10"/>
      <c r="U15" s="10"/>
      <c r="V15" s="10"/>
      <c r="W15" s="10"/>
      <c r="X15" s="301"/>
      <c r="Y15" s="301"/>
      <c r="Z15" s="301"/>
      <c r="AA15" s="10"/>
      <c r="AB15" s="10"/>
      <c r="AC15" s="10"/>
    </row>
    <row r="16" spans="1:29" x14ac:dyDescent="0.2">
      <c r="A16" s="302" t="s">
        <v>316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303"/>
      <c r="N16" s="284"/>
      <c r="O16" s="284"/>
      <c r="P16" s="286"/>
      <c r="Q16" s="286"/>
      <c r="R16" s="286"/>
      <c r="S16" s="284"/>
      <c r="T16" s="284"/>
      <c r="U16" s="284"/>
      <c r="V16" s="284"/>
      <c r="W16" s="284"/>
      <c r="X16" s="286"/>
      <c r="Y16" s="286"/>
      <c r="Z16" s="286"/>
      <c r="AA16" s="284"/>
      <c r="AB16" s="284"/>
      <c r="AC16" s="284"/>
    </row>
    <row r="17" spans="1:29" x14ac:dyDescent="0.2">
      <c r="A17" s="288" t="s">
        <v>309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97">
        <v>0</v>
      </c>
      <c r="P17" s="304"/>
      <c r="Q17" s="297">
        <v>0</v>
      </c>
      <c r="R17" s="304"/>
      <c r="S17" s="288"/>
      <c r="T17" s="288"/>
      <c r="U17" s="288"/>
      <c r="V17" s="288"/>
      <c r="W17" s="305"/>
      <c r="X17" s="304"/>
      <c r="Y17" s="304"/>
      <c r="Z17" s="304"/>
      <c r="AA17" s="288"/>
      <c r="AB17" s="288"/>
      <c r="AC17" s="288"/>
    </row>
    <row r="18" spans="1:29" x14ac:dyDescent="0.2">
      <c r="A18" s="288" t="s">
        <v>313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98">
        <v>1</v>
      </c>
      <c r="P18" s="288"/>
      <c r="Q18" s="298">
        <v>1</v>
      </c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</row>
    <row r="19" spans="1:29" x14ac:dyDescent="0.2">
      <c r="A19" s="275" t="s">
        <v>314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98">
        <v>2</v>
      </c>
      <c r="P19" s="288"/>
      <c r="Q19" s="298">
        <v>2</v>
      </c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</row>
    <row r="20" spans="1:29" x14ac:dyDescent="0.2">
      <c r="A20" s="275" t="s">
        <v>315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98" t="s">
        <v>190</v>
      </c>
      <c r="P20" s="288"/>
      <c r="Q20" s="298" t="s">
        <v>190</v>
      </c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</row>
    <row r="21" spans="1:29" x14ac:dyDescent="0.2">
      <c r="A21" s="275" t="s">
        <v>260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98">
        <v>8</v>
      </c>
      <c r="P21" s="288"/>
      <c r="Q21" s="298">
        <v>8</v>
      </c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</row>
    <row r="22" spans="1:29" x14ac:dyDescent="0.2">
      <c r="A22" s="275" t="s">
        <v>317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98">
        <v>9</v>
      </c>
      <c r="P22" s="288"/>
      <c r="Q22" s="298">
        <v>9</v>
      </c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</row>
    <row r="23" spans="1:29" x14ac:dyDescent="0.2">
      <c r="A23" s="275" t="s">
        <v>271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98" t="s">
        <v>164</v>
      </c>
      <c r="P23" s="288"/>
      <c r="Q23" s="298" t="s">
        <v>164</v>
      </c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</row>
    <row r="24" spans="1:29" x14ac:dyDescent="0.2">
      <c r="A24" s="10" t="s">
        <v>318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06" t="s">
        <v>163</v>
      </c>
      <c r="P24" s="301"/>
      <c r="Q24" s="306" t="s">
        <v>163</v>
      </c>
      <c r="R24" s="301"/>
      <c r="S24" s="10"/>
      <c r="T24" s="10"/>
      <c r="U24" s="10"/>
      <c r="V24" s="10"/>
      <c r="W24" s="306"/>
      <c r="X24" s="301"/>
      <c r="Y24" s="301"/>
      <c r="Z24" s="301"/>
      <c r="AA24" s="10"/>
      <c r="AB24" s="10"/>
      <c r="AC24" s="10"/>
    </row>
    <row r="25" spans="1:29" x14ac:dyDescent="0.2">
      <c r="A25" s="302" t="s">
        <v>319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303"/>
      <c r="P25" s="286"/>
      <c r="Q25" s="286"/>
      <c r="R25" s="286"/>
      <c r="S25" s="284"/>
      <c r="T25" s="284"/>
      <c r="U25" s="284"/>
      <c r="V25" s="284"/>
      <c r="W25" s="303"/>
      <c r="X25" s="286"/>
      <c r="Y25" s="286"/>
      <c r="Z25" s="286"/>
      <c r="AA25" s="284"/>
      <c r="AB25" s="284"/>
      <c r="AC25" s="284"/>
    </row>
    <row r="26" spans="1:29" x14ac:dyDescent="0.2">
      <c r="A26" s="288" t="s">
        <v>309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304"/>
      <c r="Q26" s="297">
        <v>0</v>
      </c>
      <c r="R26" s="304"/>
      <c r="S26" s="288"/>
      <c r="T26" s="288"/>
      <c r="U26" s="288"/>
      <c r="V26" s="288"/>
      <c r="W26" s="288"/>
      <c r="X26" s="304"/>
      <c r="Y26" s="305"/>
      <c r="Z26" s="304"/>
      <c r="AA26" s="288"/>
      <c r="AB26" s="288"/>
      <c r="AC26" s="288"/>
    </row>
    <row r="27" spans="1:29" x14ac:dyDescent="0.2">
      <c r="A27" s="288" t="s">
        <v>313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88"/>
      <c r="Q27" s="298">
        <v>1</v>
      </c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</row>
    <row r="28" spans="1:29" x14ac:dyDescent="0.2">
      <c r="A28" s="275" t="s">
        <v>314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88"/>
      <c r="Q28" s="298">
        <v>2</v>
      </c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</row>
    <row r="29" spans="1:29" x14ac:dyDescent="0.2">
      <c r="A29" s="275" t="s">
        <v>315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88"/>
      <c r="Q29" s="298" t="s">
        <v>190</v>
      </c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</row>
    <row r="30" spans="1:29" x14ac:dyDescent="0.2">
      <c r="A30" s="275" t="s">
        <v>260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88"/>
      <c r="Q30" s="298">
        <v>8</v>
      </c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</row>
    <row r="31" spans="1:29" x14ac:dyDescent="0.2">
      <c r="A31" s="275" t="s">
        <v>317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88"/>
      <c r="Q31" s="298">
        <v>9</v>
      </c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</row>
    <row r="32" spans="1:29" x14ac:dyDescent="0.2">
      <c r="A32" s="275" t="s">
        <v>271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88"/>
      <c r="Q32" s="298" t="s">
        <v>164</v>
      </c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</row>
    <row r="33" spans="1:29" x14ac:dyDescent="0.2">
      <c r="A33" s="10" t="s">
        <v>318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07"/>
      <c r="Q33" s="306" t="s">
        <v>163</v>
      </c>
      <c r="R33" s="307"/>
      <c r="S33" s="292"/>
      <c r="T33" s="292"/>
      <c r="U33" s="292"/>
      <c r="V33" s="10"/>
      <c r="W33" s="11"/>
      <c r="X33" s="307"/>
      <c r="Y33" s="306"/>
      <c r="Z33" s="307"/>
      <c r="AA33" s="292"/>
      <c r="AB33" s="292"/>
      <c r="AC33" s="292"/>
    </row>
    <row r="34" spans="1:29" x14ac:dyDescent="0.2">
      <c r="A34" s="302" t="s">
        <v>282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303"/>
      <c r="P34" s="286"/>
      <c r="Q34" s="286"/>
      <c r="R34" s="286"/>
      <c r="S34" s="284"/>
      <c r="T34" s="284"/>
      <c r="U34" s="284"/>
      <c r="V34" s="284"/>
      <c r="W34" s="303"/>
      <c r="X34" s="286"/>
      <c r="Y34" s="286"/>
      <c r="Z34" s="286"/>
      <c r="AA34" s="284"/>
      <c r="AB34" s="284"/>
      <c r="AC34" s="284"/>
    </row>
    <row r="35" spans="1:29" x14ac:dyDescent="0.2">
      <c r="A35" s="288" t="s">
        <v>309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304"/>
      <c r="Q35" s="305"/>
      <c r="R35" s="304"/>
      <c r="S35" s="297">
        <v>0</v>
      </c>
      <c r="T35" s="288"/>
      <c r="U35" s="288"/>
      <c r="V35" s="288"/>
      <c r="W35" s="288"/>
      <c r="X35" s="304"/>
      <c r="Y35" s="305"/>
      <c r="Z35" s="304"/>
      <c r="AA35" s="288"/>
      <c r="AB35" s="288"/>
      <c r="AC35" s="288"/>
    </row>
    <row r="36" spans="1:29" x14ac:dyDescent="0.2">
      <c r="A36" s="292" t="s">
        <v>320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01"/>
      <c r="Q36" s="307"/>
      <c r="R36" s="307"/>
      <c r="S36" s="306">
        <v>1</v>
      </c>
      <c r="T36" s="10"/>
      <c r="U36" s="10"/>
      <c r="V36" s="10"/>
      <c r="W36" s="10"/>
      <c r="X36" s="301"/>
      <c r="Y36" s="306"/>
      <c r="Z36" s="301"/>
      <c r="AA36" s="10"/>
      <c r="AB36" s="10"/>
      <c r="AC36" s="10"/>
    </row>
    <row r="37" spans="1:29" x14ac:dyDescent="0.2">
      <c r="A37" s="302" t="s">
        <v>285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303"/>
      <c r="P37" s="286"/>
      <c r="Q37" s="286"/>
      <c r="R37" s="286"/>
      <c r="S37" s="284"/>
      <c r="T37" s="284"/>
      <c r="U37" s="284"/>
      <c r="V37" s="284"/>
      <c r="W37" s="303"/>
      <c r="X37" s="286"/>
      <c r="Y37" s="286"/>
      <c r="Z37" s="286"/>
      <c r="AA37" s="284"/>
      <c r="AB37" s="284"/>
      <c r="AC37" s="284"/>
    </row>
    <row r="38" spans="1:29" x14ac:dyDescent="0.2">
      <c r="A38" s="288" t="s">
        <v>309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01"/>
      <c r="Q38" s="300"/>
      <c r="R38" s="301"/>
      <c r="S38" s="300"/>
      <c r="T38" s="10"/>
      <c r="U38" s="276">
        <v>0</v>
      </c>
      <c r="V38" s="288"/>
      <c r="W38" s="288"/>
      <c r="X38" s="304"/>
      <c r="Y38" s="305"/>
      <c r="Z38" s="304"/>
      <c r="AA38" s="288"/>
      <c r="AB38" s="288"/>
      <c r="AC38" s="288"/>
    </row>
    <row r="39" spans="1:29" x14ac:dyDescent="0.2">
      <c r="A39" s="275" t="s">
        <v>321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98">
        <v>1</v>
      </c>
      <c r="V39" s="288"/>
      <c r="W39" s="288"/>
      <c r="X39" s="288"/>
      <c r="Y39" s="288"/>
      <c r="Z39" s="288"/>
      <c r="AA39" s="288"/>
      <c r="AB39" s="288"/>
      <c r="AC39" s="288"/>
    </row>
    <row r="40" spans="1:29" x14ac:dyDescent="0.2">
      <c r="A40" s="275" t="s">
        <v>290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98">
        <v>3</v>
      </c>
      <c r="V40" s="288"/>
      <c r="W40" s="288"/>
      <c r="X40" s="288"/>
      <c r="Y40" s="288"/>
      <c r="Z40" s="288"/>
      <c r="AA40" s="288"/>
      <c r="AB40" s="288"/>
      <c r="AC40" s="288"/>
    </row>
    <row r="41" spans="1:29" x14ac:dyDescent="0.2">
      <c r="A41" s="9" t="s">
        <v>322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98">
        <v>4</v>
      </c>
      <c r="V41" s="288"/>
      <c r="W41" s="288"/>
      <c r="X41" s="288"/>
      <c r="Y41" s="288"/>
      <c r="Z41" s="288"/>
      <c r="AA41" s="288"/>
      <c r="AB41" s="288"/>
      <c r="AC41" s="288"/>
    </row>
    <row r="42" spans="1:29" x14ac:dyDescent="0.2">
      <c r="A42" s="10" t="s">
        <v>323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01"/>
      <c r="Q42" s="300"/>
      <c r="R42" s="301"/>
      <c r="S42" s="300"/>
      <c r="T42" s="10"/>
      <c r="U42" s="276">
        <v>5</v>
      </c>
      <c r="V42" s="10"/>
      <c r="W42" s="10"/>
      <c r="X42" s="301"/>
      <c r="Y42" s="306"/>
      <c r="Z42" s="301"/>
      <c r="AA42" s="10"/>
      <c r="AB42" s="10"/>
      <c r="AC42" s="10"/>
    </row>
    <row r="43" spans="1:29" x14ac:dyDescent="0.2">
      <c r="A43" s="302" t="s">
        <v>324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6"/>
      <c r="Q43" s="308"/>
      <c r="R43" s="286"/>
      <c r="S43" s="308"/>
      <c r="T43" s="284"/>
      <c r="U43" s="309"/>
      <c r="V43" s="284"/>
      <c r="W43" s="284"/>
      <c r="X43" s="286"/>
      <c r="Y43" s="303"/>
      <c r="Z43" s="286"/>
      <c r="AA43" s="284"/>
      <c r="AB43" s="284"/>
      <c r="AC43" s="284"/>
    </row>
    <row r="44" spans="1:29" x14ac:dyDescent="0.2">
      <c r="A44" s="288" t="s">
        <v>309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288"/>
      <c r="W44" s="289">
        <v>0</v>
      </c>
      <c r="X44" s="304"/>
      <c r="Y44" s="305"/>
      <c r="Z44" s="304"/>
      <c r="AA44" s="288"/>
      <c r="AB44" s="288"/>
      <c r="AC44" s="288"/>
    </row>
    <row r="45" spans="1:29" x14ac:dyDescent="0.2">
      <c r="A45" s="292" t="s">
        <v>325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10"/>
      <c r="W45" s="310" t="s">
        <v>100</v>
      </c>
      <c r="X45" s="301"/>
      <c r="Y45" s="306"/>
      <c r="Z45" s="301"/>
      <c r="AA45" s="10"/>
      <c r="AB45" s="10"/>
      <c r="AC45" s="10"/>
    </row>
    <row r="46" spans="1:29" x14ac:dyDescent="0.2">
      <c r="A46" s="302" t="s">
        <v>326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6"/>
      <c r="Q46" s="308"/>
      <c r="R46" s="286"/>
      <c r="S46" s="308"/>
      <c r="T46" s="284"/>
      <c r="U46" s="309"/>
      <c r="V46" s="284"/>
      <c r="W46" s="284"/>
      <c r="X46" s="286"/>
      <c r="Y46" s="303"/>
      <c r="Z46" s="286"/>
      <c r="AA46" s="284"/>
      <c r="AB46" s="284"/>
      <c r="AC46" s="284"/>
    </row>
    <row r="47" spans="1:29" x14ac:dyDescent="0.2">
      <c r="A47" s="288" t="s">
        <v>309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98">
        <v>0</v>
      </c>
      <c r="Z47" s="288"/>
      <c r="AA47" s="288"/>
      <c r="AB47" s="288"/>
      <c r="AC47" s="288"/>
    </row>
    <row r="48" spans="1:29" x14ac:dyDescent="0.2">
      <c r="A48" s="292" t="s">
        <v>327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01"/>
      <c r="Q48" s="300"/>
      <c r="R48" s="301"/>
      <c r="S48" s="300"/>
      <c r="T48" s="10"/>
      <c r="U48" s="276"/>
      <c r="V48" s="10"/>
      <c r="W48" s="276"/>
      <c r="X48" s="301"/>
      <c r="Y48" s="300">
        <v>1</v>
      </c>
      <c r="Z48" s="301"/>
      <c r="AA48" s="10"/>
      <c r="AB48" s="10"/>
      <c r="AC48" s="10"/>
    </row>
    <row r="49" spans="1:29" x14ac:dyDescent="0.2">
      <c r="A49" s="302" t="s">
        <v>328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6"/>
      <c r="Q49" s="308"/>
      <c r="R49" s="286"/>
      <c r="S49" s="308"/>
      <c r="T49" s="284"/>
      <c r="U49" s="309"/>
      <c r="V49" s="284"/>
      <c r="W49" s="284"/>
      <c r="X49" s="286"/>
      <c r="Y49" s="303"/>
      <c r="Z49" s="286"/>
      <c r="AA49" s="284"/>
      <c r="AB49" s="284"/>
      <c r="AC49" s="284"/>
    </row>
    <row r="50" spans="1:29" x14ac:dyDescent="0.2">
      <c r="A50" s="288" t="s">
        <v>329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305"/>
      <c r="N50" s="288"/>
      <c r="O50" s="290"/>
      <c r="P50" s="304"/>
      <c r="Q50" s="301"/>
      <c r="R50" s="301"/>
      <c r="S50" s="276"/>
      <c r="T50" s="10"/>
      <c r="U50" s="10"/>
      <c r="V50" s="288"/>
      <c r="W50" s="290"/>
      <c r="X50" s="304"/>
      <c r="Y50" s="301"/>
      <c r="Z50" s="301"/>
      <c r="AA50" s="276">
        <v>1</v>
      </c>
      <c r="AB50" s="10"/>
      <c r="AC50" s="10"/>
    </row>
    <row r="51" spans="1:29" x14ac:dyDescent="0.2">
      <c r="A51" s="275" t="s">
        <v>330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311"/>
      <c r="N51" s="275"/>
      <c r="O51" s="312"/>
      <c r="P51" s="299"/>
      <c r="Q51" s="299"/>
      <c r="R51" s="299"/>
      <c r="S51" s="313"/>
      <c r="T51" s="275"/>
      <c r="U51" s="275"/>
      <c r="V51" s="275"/>
      <c r="W51" s="312"/>
      <c r="X51" s="299"/>
      <c r="Y51" s="299"/>
      <c r="Z51" s="299"/>
      <c r="AA51" s="313">
        <v>2</v>
      </c>
      <c r="AB51" s="275"/>
      <c r="AC51" s="275"/>
    </row>
    <row r="52" spans="1:29" x14ac:dyDescent="0.2">
      <c r="A52" s="275" t="s">
        <v>331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311"/>
      <c r="N52" s="275"/>
      <c r="O52" s="312"/>
      <c r="P52" s="299"/>
      <c r="Q52" s="299"/>
      <c r="R52" s="299"/>
      <c r="S52" s="313"/>
      <c r="T52" s="275"/>
      <c r="U52" s="275"/>
      <c r="V52" s="275"/>
      <c r="W52" s="312"/>
      <c r="X52" s="299"/>
      <c r="Y52" s="299"/>
      <c r="Z52" s="299"/>
      <c r="AA52" s="313">
        <v>3</v>
      </c>
      <c r="AB52" s="275"/>
      <c r="AC52" s="275"/>
    </row>
    <row r="53" spans="1:29" x14ac:dyDescent="0.2">
      <c r="A53" s="275" t="s">
        <v>332</v>
      </c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311"/>
      <c r="N53" s="275"/>
      <c r="O53" s="312"/>
      <c r="P53" s="299"/>
      <c r="Q53" s="304"/>
      <c r="R53" s="304"/>
      <c r="S53" s="289"/>
      <c r="T53" s="288"/>
      <c r="U53" s="288"/>
      <c r="V53" s="275"/>
      <c r="W53" s="312"/>
      <c r="X53" s="299"/>
      <c r="Y53" s="304"/>
      <c r="Z53" s="304"/>
      <c r="AA53" s="289">
        <v>4</v>
      </c>
      <c r="AB53" s="288"/>
      <c r="AC53" s="288"/>
    </row>
    <row r="54" spans="1:29" x14ac:dyDescent="0.2">
      <c r="A54" s="292" t="s">
        <v>333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314"/>
      <c r="N54" s="292"/>
      <c r="O54" s="294"/>
      <c r="P54" s="301"/>
      <c r="Q54" s="301"/>
      <c r="R54" s="301"/>
      <c r="S54" s="276"/>
      <c r="T54" s="10"/>
      <c r="U54" s="10"/>
      <c r="V54" s="292"/>
      <c r="W54" s="294"/>
      <c r="X54" s="301"/>
      <c r="Y54" s="301"/>
      <c r="Z54" s="301"/>
      <c r="AA54" s="276">
        <v>5</v>
      </c>
      <c r="AB54" s="288"/>
      <c r="AC54" s="288"/>
    </row>
    <row r="55" spans="1:29" x14ac:dyDescent="0.2">
      <c r="A55" s="10" t="s">
        <v>349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314"/>
      <c r="N55" s="292"/>
      <c r="O55" s="294"/>
      <c r="P55" s="301"/>
      <c r="Q55" s="301"/>
      <c r="R55" s="301"/>
      <c r="S55" s="276"/>
      <c r="T55" s="10"/>
      <c r="U55" s="10"/>
      <c r="V55" s="292"/>
      <c r="W55" s="294"/>
      <c r="X55" s="301"/>
      <c r="Y55" s="301"/>
      <c r="Z55" s="301"/>
      <c r="AA55" s="276">
        <v>6</v>
      </c>
      <c r="AB55" s="10"/>
      <c r="AC55" s="10"/>
    </row>
    <row r="56" spans="1:29" x14ac:dyDescent="0.2">
      <c r="A56" s="302" t="s">
        <v>334</v>
      </c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6"/>
      <c r="Q56" s="308"/>
      <c r="R56" s="286"/>
      <c r="S56" s="308"/>
      <c r="T56" s="284"/>
      <c r="U56" s="309"/>
      <c r="V56" s="284"/>
      <c r="W56" s="284"/>
      <c r="X56" s="286"/>
      <c r="Y56" s="303"/>
      <c r="Z56" s="286"/>
      <c r="AA56" s="284"/>
      <c r="AB56" s="284"/>
      <c r="AC56" s="284"/>
    </row>
    <row r="57" spans="1:29" x14ac:dyDescent="0.2">
      <c r="A57" s="288" t="s">
        <v>335</v>
      </c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90"/>
      <c r="N57" s="290"/>
      <c r="O57" s="289"/>
      <c r="P57" s="291"/>
      <c r="Q57" s="291"/>
      <c r="R57" s="291"/>
      <c r="S57" s="288"/>
      <c r="T57" s="288"/>
      <c r="U57" s="289"/>
      <c r="V57" s="290"/>
      <c r="W57" s="289"/>
      <c r="X57" s="291"/>
      <c r="Y57" s="291"/>
      <c r="Z57" s="291"/>
      <c r="AA57" s="288"/>
      <c r="AB57" s="288"/>
      <c r="AC57" s="289">
        <v>0</v>
      </c>
    </row>
    <row r="58" spans="1:29" x14ac:dyDescent="0.2">
      <c r="A58" s="288" t="s">
        <v>337</v>
      </c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90"/>
      <c r="N58" s="290"/>
      <c r="O58" s="289"/>
      <c r="P58" s="291"/>
      <c r="Q58" s="291"/>
      <c r="R58" s="291"/>
      <c r="S58" s="275"/>
      <c r="T58" s="275"/>
      <c r="U58" s="313"/>
      <c r="V58" s="290"/>
      <c r="W58" s="289"/>
      <c r="X58" s="291"/>
      <c r="Y58" s="291"/>
      <c r="Z58" s="291"/>
      <c r="AA58" s="275"/>
      <c r="AB58" s="275"/>
      <c r="AC58" s="313">
        <v>1</v>
      </c>
    </row>
    <row r="59" spans="1:29" x14ac:dyDescent="0.2">
      <c r="A59" s="288" t="s">
        <v>338</v>
      </c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90"/>
      <c r="N59" s="290"/>
      <c r="O59" s="289"/>
      <c r="P59" s="315"/>
      <c r="Q59" s="315"/>
      <c r="R59" s="315"/>
      <c r="S59" s="275"/>
      <c r="T59" s="275"/>
      <c r="U59" s="313"/>
      <c r="V59" s="290"/>
      <c r="W59" s="289"/>
      <c r="X59" s="315"/>
      <c r="Y59" s="315"/>
      <c r="Z59" s="315"/>
      <c r="AA59" s="275"/>
      <c r="AB59" s="275"/>
      <c r="AC59" s="313">
        <v>2</v>
      </c>
    </row>
    <row r="60" spans="1:29" x14ac:dyDescent="0.2">
      <c r="A60" s="288" t="s">
        <v>339</v>
      </c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90"/>
      <c r="N60" s="290"/>
      <c r="O60" s="289"/>
      <c r="P60" s="315"/>
      <c r="Q60" s="315"/>
      <c r="R60" s="315"/>
      <c r="S60" s="275"/>
      <c r="T60" s="275"/>
      <c r="U60" s="313"/>
      <c r="V60" s="290"/>
      <c r="W60" s="289"/>
      <c r="X60" s="315"/>
      <c r="Y60" s="315"/>
      <c r="Z60" s="315"/>
      <c r="AA60" s="275"/>
      <c r="AB60" s="275"/>
      <c r="AC60" s="313">
        <v>3</v>
      </c>
    </row>
    <row r="61" spans="1:29" x14ac:dyDescent="0.2">
      <c r="A61" s="275" t="s">
        <v>336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312"/>
      <c r="N61" s="312"/>
      <c r="O61" s="313"/>
      <c r="P61" s="315"/>
      <c r="Q61" s="315"/>
      <c r="R61" s="315"/>
      <c r="S61" s="275"/>
      <c r="T61" s="275"/>
      <c r="U61" s="313"/>
      <c r="V61" s="312"/>
      <c r="W61" s="313"/>
      <c r="X61" s="315"/>
      <c r="Y61" s="315"/>
      <c r="Z61" s="315"/>
      <c r="AA61" s="275"/>
      <c r="AB61" s="275"/>
      <c r="AC61" s="313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S29"/>
  <sheetViews>
    <sheetView view="pageBreakPreview" zoomScaleNormal="100" workbookViewId="0">
      <selection sqref="A1:R1"/>
    </sheetView>
  </sheetViews>
  <sheetFormatPr defaultColWidth="9.140625" defaultRowHeight="15" x14ac:dyDescent="0.25"/>
  <cols>
    <col min="1" max="1" width="60" style="357" customWidth="1"/>
    <col min="2" max="2" width="3" style="357" customWidth="1"/>
    <col min="3" max="3" width="2.7109375" style="357" customWidth="1"/>
    <col min="4" max="4" width="2.5703125" style="357" customWidth="1"/>
    <col min="5" max="5" width="2.7109375" style="357" customWidth="1"/>
    <col min="6" max="6" width="2.5703125" style="357" customWidth="1"/>
    <col min="7" max="7" width="2.7109375" style="357" customWidth="1"/>
    <col min="8" max="8" width="2.42578125" style="357" customWidth="1"/>
    <col min="9" max="9" width="2.5703125" style="357" customWidth="1"/>
    <col min="10" max="10" width="2.28515625" style="357" customWidth="1"/>
    <col min="11" max="11" width="2.42578125" style="357" customWidth="1"/>
    <col min="12" max="13" width="2.5703125" style="357" customWidth="1"/>
    <col min="14" max="14" width="2.140625" style="357" customWidth="1"/>
    <col min="15" max="15" width="3" style="357" customWidth="1"/>
    <col min="16" max="16" width="10.28515625" style="357" customWidth="1"/>
    <col min="17" max="17" width="2.7109375" style="357" hidden="1" customWidth="1"/>
    <col min="18" max="18" width="10" style="358" customWidth="1"/>
    <col min="19" max="19" width="10" bestFit="1" customWidth="1"/>
  </cols>
  <sheetData>
    <row r="1" spans="1:19" ht="45" customHeight="1" x14ac:dyDescent="0.25">
      <c r="A1" s="852" t="s">
        <v>500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15"/>
    </row>
    <row r="2" spans="1:19" s="271" customFormat="1" ht="15" customHeight="1" x14ac:dyDescent="0.25">
      <c r="A2" s="475" t="s">
        <v>251</v>
      </c>
      <c r="B2" s="473"/>
      <c r="C2" s="477"/>
      <c r="D2" s="477"/>
      <c r="E2" s="478"/>
      <c r="F2" s="477"/>
      <c r="G2" s="477"/>
      <c r="H2" s="477"/>
      <c r="I2" s="477"/>
      <c r="J2" s="477"/>
      <c r="K2" s="475"/>
      <c r="L2" s="475"/>
      <c r="M2" s="475"/>
      <c r="N2" s="475"/>
      <c r="O2" s="475"/>
      <c r="P2" s="475"/>
      <c r="Q2" s="475"/>
      <c r="R2" s="476" t="s">
        <v>252</v>
      </c>
    </row>
    <row r="3" spans="1:19" s="271" customFormat="1" ht="15" customHeight="1" x14ac:dyDescent="0.25">
      <c r="A3" s="366" t="s">
        <v>253</v>
      </c>
      <c r="B3" s="851" t="s">
        <v>254</v>
      </c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368" t="s">
        <v>255</v>
      </c>
    </row>
    <row r="4" spans="1:19" s="271" customFormat="1" x14ac:dyDescent="0.25">
      <c r="A4" s="370" t="s">
        <v>256</v>
      </c>
      <c r="B4" s="848" t="s">
        <v>257</v>
      </c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368" t="s">
        <v>258</v>
      </c>
    </row>
    <row r="5" spans="1:19" s="271" customFormat="1" x14ac:dyDescent="0.25">
      <c r="A5" s="370" t="s">
        <v>259</v>
      </c>
      <c r="B5" s="848" t="s">
        <v>260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368" t="s">
        <v>261</v>
      </c>
    </row>
    <row r="6" spans="1:19" s="271" customFormat="1" x14ac:dyDescent="0.25">
      <c r="A6" s="370" t="s">
        <v>262</v>
      </c>
      <c r="B6" s="848" t="s">
        <v>263</v>
      </c>
      <c r="C6" s="848"/>
      <c r="D6" s="848"/>
      <c r="E6" s="848"/>
      <c r="F6" s="848"/>
      <c r="G6" s="848"/>
      <c r="H6" s="848"/>
      <c r="I6" s="848"/>
      <c r="J6" s="848"/>
      <c r="K6" s="848"/>
      <c r="L6" s="848"/>
      <c r="M6" s="848"/>
      <c r="N6" s="848"/>
      <c r="O6" s="848"/>
      <c r="P6" s="848"/>
      <c r="Q6" s="848"/>
      <c r="R6" s="368" t="s">
        <v>264</v>
      </c>
    </row>
    <row r="7" spans="1:19" s="271" customFormat="1" x14ac:dyDescent="0.25">
      <c r="A7" s="475" t="s">
        <v>265</v>
      </c>
      <c r="B7" s="473"/>
      <c r="C7" s="477"/>
      <c r="D7" s="477"/>
      <c r="E7" s="478"/>
      <c r="F7" s="477"/>
      <c r="G7" s="477"/>
      <c r="H7" s="477"/>
      <c r="I7" s="477"/>
      <c r="J7" s="477"/>
      <c r="K7" s="475"/>
      <c r="L7" s="475"/>
      <c r="M7" s="475"/>
      <c r="N7" s="475"/>
      <c r="O7" s="475"/>
      <c r="P7" s="475"/>
      <c r="Q7" s="475"/>
      <c r="R7" s="476" t="s">
        <v>252</v>
      </c>
    </row>
    <row r="8" spans="1:19" s="271" customFormat="1" ht="15" customHeight="1" x14ac:dyDescent="0.25">
      <c r="A8" s="366" t="s">
        <v>266</v>
      </c>
      <c r="B8" s="851" t="s">
        <v>254</v>
      </c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368" t="s">
        <v>267</v>
      </c>
    </row>
    <row r="9" spans="1:19" s="271" customFormat="1" x14ac:dyDescent="0.25">
      <c r="A9" s="370" t="s">
        <v>268</v>
      </c>
      <c r="B9" s="848" t="s">
        <v>257</v>
      </c>
      <c r="C9" s="848"/>
      <c r="D9" s="848"/>
      <c r="E9" s="848"/>
      <c r="F9" s="848"/>
      <c r="G9" s="848"/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368" t="s">
        <v>269</v>
      </c>
    </row>
    <row r="10" spans="1:19" s="271" customFormat="1" x14ac:dyDescent="0.25">
      <c r="A10" s="370" t="s">
        <v>270</v>
      </c>
      <c r="B10" s="848" t="s">
        <v>271</v>
      </c>
      <c r="C10" s="848"/>
      <c r="D10" s="848"/>
      <c r="E10" s="848"/>
      <c r="F10" s="848"/>
      <c r="G10" s="848"/>
      <c r="H10" s="848"/>
      <c r="I10" s="848"/>
      <c r="J10" s="848"/>
      <c r="K10" s="848"/>
      <c r="L10" s="848"/>
      <c r="M10" s="848"/>
      <c r="N10" s="848"/>
      <c r="O10" s="848"/>
      <c r="P10" s="848"/>
      <c r="Q10" s="848"/>
      <c r="R10" s="368" t="s">
        <v>272</v>
      </c>
    </row>
    <row r="11" spans="1:19" s="271" customFormat="1" x14ac:dyDescent="0.25">
      <c r="A11" s="370" t="s">
        <v>274</v>
      </c>
      <c r="B11" s="848" t="s">
        <v>260</v>
      </c>
      <c r="C11" s="848"/>
      <c r="D11" s="848"/>
      <c r="E11" s="848"/>
      <c r="F11" s="848"/>
      <c r="G11" s="848"/>
      <c r="H11" s="848"/>
      <c r="I11" s="848"/>
      <c r="J11" s="848"/>
      <c r="K11" s="848"/>
      <c r="L11" s="848"/>
      <c r="M11" s="848"/>
      <c r="N11" s="848"/>
      <c r="O11" s="848"/>
      <c r="P11" s="848"/>
      <c r="Q11" s="848"/>
      <c r="R11" s="368" t="s">
        <v>273</v>
      </c>
    </row>
    <row r="12" spans="1:19" s="271" customFormat="1" ht="15" customHeight="1" x14ac:dyDescent="0.25">
      <c r="A12" s="370" t="s">
        <v>275</v>
      </c>
      <c r="B12" s="848" t="s">
        <v>263</v>
      </c>
      <c r="C12" s="848"/>
      <c r="D12" s="848"/>
      <c r="E12" s="848"/>
      <c r="F12" s="848"/>
      <c r="G12" s="848"/>
      <c r="H12" s="848"/>
      <c r="I12" s="848"/>
      <c r="J12" s="848"/>
      <c r="K12" s="848"/>
      <c r="L12" s="848"/>
      <c r="M12" s="848"/>
      <c r="N12" s="848"/>
      <c r="O12" s="848"/>
      <c r="P12" s="848"/>
      <c r="Q12" s="848"/>
      <c r="R12" s="368" t="s">
        <v>276</v>
      </c>
    </row>
    <row r="13" spans="1:19" s="271" customFormat="1" x14ac:dyDescent="0.25">
      <c r="A13" s="370" t="s">
        <v>277</v>
      </c>
      <c r="B13" s="848" t="s">
        <v>278</v>
      </c>
      <c r="C13" s="848"/>
      <c r="D13" s="848"/>
      <c r="E13" s="848"/>
      <c r="F13" s="848"/>
      <c r="G13" s="848"/>
      <c r="H13" s="848"/>
      <c r="I13" s="848"/>
      <c r="J13" s="848"/>
      <c r="K13" s="848"/>
      <c r="L13" s="848"/>
      <c r="M13" s="848"/>
      <c r="N13" s="848"/>
      <c r="O13" s="848"/>
      <c r="P13" s="848"/>
      <c r="Q13" s="848"/>
      <c r="R13" s="368" t="s">
        <v>279</v>
      </c>
    </row>
    <row r="14" spans="1:19" s="271" customFormat="1" x14ac:dyDescent="0.25">
      <c r="A14" s="371" t="s">
        <v>280</v>
      </c>
      <c r="B14" s="848" t="s">
        <v>463</v>
      </c>
      <c r="C14" s="848"/>
      <c r="D14" s="848"/>
      <c r="E14" s="848"/>
      <c r="F14" s="848"/>
      <c r="G14" s="848"/>
      <c r="H14" s="848"/>
      <c r="I14" s="848"/>
      <c r="J14" s="848"/>
      <c r="K14" s="848"/>
      <c r="L14" s="848"/>
      <c r="M14" s="848"/>
      <c r="N14" s="848"/>
      <c r="O14" s="848"/>
      <c r="P14" s="848"/>
      <c r="Q14" s="848"/>
      <c r="R14" s="368" t="s">
        <v>281</v>
      </c>
    </row>
    <row r="15" spans="1:19" s="271" customFormat="1" x14ac:dyDescent="0.25">
      <c r="A15" s="475" t="s">
        <v>282</v>
      </c>
      <c r="B15" s="473"/>
      <c r="C15" s="477"/>
      <c r="D15" s="477"/>
      <c r="E15" s="478"/>
      <c r="F15" s="477"/>
      <c r="G15" s="477"/>
      <c r="H15" s="477"/>
      <c r="I15" s="477"/>
      <c r="J15" s="477"/>
      <c r="K15" s="475"/>
      <c r="L15" s="475"/>
      <c r="M15" s="475"/>
      <c r="N15" s="475"/>
      <c r="O15" s="475"/>
      <c r="P15" s="475"/>
      <c r="Q15" s="475"/>
      <c r="R15" s="476" t="s">
        <v>252</v>
      </c>
    </row>
    <row r="16" spans="1:19" s="273" customFormat="1" x14ac:dyDescent="0.25">
      <c r="A16" s="359" t="s">
        <v>283</v>
      </c>
      <c r="B16" s="850"/>
      <c r="C16" s="850"/>
      <c r="D16" s="850"/>
      <c r="E16" s="850"/>
      <c r="F16" s="850"/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388" t="s">
        <v>284</v>
      </c>
      <c r="S16" s="271"/>
    </row>
    <row r="17" spans="1:19" s="273" customFormat="1" ht="15" customHeight="1" x14ac:dyDescent="0.25">
      <c r="A17" s="475" t="s">
        <v>285</v>
      </c>
      <c r="B17" s="475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6"/>
      <c r="P17" s="475"/>
      <c r="Q17" s="475"/>
      <c r="R17" s="476" t="s">
        <v>252</v>
      </c>
      <c r="S17" s="271"/>
    </row>
    <row r="18" spans="1:19" s="271" customFormat="1" x14ac:dyDescent="0.25">
      <c r="A18" s="366" t="s">
        <v>286</v>
      </c>
      <c r="B18" s="851" t="s">
        <v>287</v>
      </c>
      <c r="C18" s="851"/>
      <c r="D18" s="851"/>
      <c r="E18" s="851"/>
      <c r="F18" s="851"/>
      <c r="G18" s="851"/>
      <c r="H18" s="851"/>
      <c r="I18" s="851"/>
      <c r="J18" s="851"/>
      <c r="K18" s="851"/>
      <c r="L18" s="851"/>
      <c r="M18" s="851"/>
      <c r="N18" s="851"/>
      <c r="O18" s="851"/>
      <c r="P18" s="851"/>
      <c r="Q18" s="851"/>
      <c r="R18" s="368" t="s">
        <v>288</v>
      </c>
    </row>
    <row r="19" spans="1:19" s="273" customFormat="1" ht="15" customHeight="1" x14ac:dyDescent="0.25">
      <c r="A19" s="370" t="s">
        <v>289</v>
      </c>
      <c r="B19" s="848" t="s">
        <v>290</v>
      </c>
      <c r="C19" s="848"/>
      <c r="D19" s="848"/>
      <c r="E19" s="848"/>
      <c r="F19" s="848"/>
      <c r="G19" s="848"/>
      <c r="H19" s="848"/>
      <c r="I19" s="848"/>
      <c r="J19" s="848"/>
      <c r="K19" s="848"/>
      <c r="L19" s="848"/>
      <c r="M19" s="848"/>
      <c r="N19" s="848"/>
      <c r="O19" s="848"/>
      <c r="P19" s="848"/>
      <c r="Q19" s="848"/>
      <c r="R19" s="368" t="s">
        <v>291</v>
      </c>
      <c r="S19" s="271"/>
    </row>
    <row r="20" spans="1:19" s="271" customFormat="1" x14ac:dyDescent="0.25">
      <c r="A20" s="371" t="s">
        <v>292</v>
      </c>
      <c r="B20" s="849" t="s">
        <v>293</v>
      </c>
      <c r="C20" s="849"/>
      <c r="D20" s="849"/>
      <c r="E20" s="849"/>
      <c r="F20" s="849"/>
      <c r="G20" s="849"/>
      <c r="H20" s="849"/>
      <c r="I20" s="849"/>
      <c r="J20" s="849"/>
      <c r="K20" s="849"/>
      <c r="L20" s="849"/>
      <c r="M20" s="849"/>
      <c r="N20" s="849"/>
      <c r="O20" s="849"/>
      <c r="P20" s="849"/>
      <c r="Q20" s="849"/>
      <c r="R20" s="373" t="s">
        <v>294</v>
      </c>
    </row>
    <row r="21" spans="1:19" s="271" customFormat="1" x14ac:dyDescent="0.25">
      <c r="A21" s="371" t="s">
        <v>295</v>
      </c>
      <c r="B21" s="849" t="s">
        <v>296</v>
      </c>
      <c r="C21" s="849"/>
      <c r="D21" s="849"/>
      <c r="E21" s="849"/>
      <c r="F21" s="849"/>
      <c r="G21" s="849"/>
      <c r="H21" s="849"/>
      <c r="I21" s="849"/>
      <c r="J21" s="849"/>
      <c r="K21" s="849"/>
      <c r="L21" s="849"/>
      <c r="M21" s="849"/>
      <c r="N21" s="849"/>
      <c r="O21" s="849"/>
      <c r="P21" s="849"/>
      <c r="Q21" s="849"/>
      <c r="R21" s="373" t="s">
        <v>297</v>
      </c>
    </row>
    <row r="22" spans="1:19" s="273" customFormat="1" ht="15" customHeight="1" x14ac:dyDescent="0.25">
      <c r="A22" s="475" t="s">
        <v>496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6"/>
      <c r="P22" s="475"/>
      <c r="Q22" s="475"/>
      <c r="R22" s="476" t="s">
        <v>252</v>
      </c>
      <c r="S22" s="271"/>
    </row>
    <row r="23" spans="1:19" s="271" customFormat="1" x14ac:dyDescent="0.25">
      <c r="A23" s="359" t="s">
        <v>298</v>
      </c>
      <c r="B23" s="850" t="s">
        <v>299</v>
      </c>
      <c r="C23" s="850"/>
      <c r="D23" s="850"/>
      <c r="E23" s="850"/>
      <c r="F23" s="850"/>
      <c r="G23" s="850"/>
      <c r="H23" s="850"/>
      <c r="I23" s="850"/>
      <c r="J23" s="850"/>
      <c r="K23" s="850"/>
      <c r="L23" s="850"/>
      <c r="M23" s="850"/>
      <c r="N23" s="850"/>
      <c r="O23" s="850"/>
      <c r="P23" s="850"/>
      <c r="Q23" s="850"/>
      <c r="R23" s="388" t="s">
        <v>300</v>
      </c>
    </row>
    <row r="24" spans="1:19" s="274" customFormat="1" x14ac:dyDescent="0.25">
      <c r="A24" s="473" t="s">
        <v>15</v>
      </c>
      <c r="B24" s="473"/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4"/>
      <c r="P24" s="473"/>
      <c r="Q24" s="473"/>
      <c r="R24" s="474"/>
      <c r="S24" s="271"/>
    </row>
    <row r="25" spans="1:19" s="271" customFormat="1" x14ac:dyDescent="0.25">
      <c r="A25" s="370" t="s">
        <v>342</v>
      </c>
      <c r="B25" s="848" t="s">
        <v>343</v>
      </c>
      <c r="C25" s="848"/>
      <c r="D25" s="848"/>
      <c r="E25" s="848"/>
      <c r="F25" s="848"/>
      <c r="G25" s="848"/>
      <c r="H25" s="848"/>
      <c r="I25" s="848"/>
      <c r="J25" s="848"/>
      <c r="K25" s="848"/>
      <c r="L25" s="848"/>
      <c r="M25" s="848"/>
      <c r="N25" s="848"/>
      <c r="O25" s="848"/>
      <c r="P25" s="848"/>
      <c r="Q25" s="848"/>
      <c r="R25" s="364"/>
    </row>
    <row r="26" spans="1:19" s="271" customFormat="1" x14ac:dyDescent="0.25">
      <c r="A26" s="370" t="s">
        <v>301</v>
      </c>
      <c r="B26" s="848" t="s">
        <v>344</v>
      </c>
      <c r="C26" s="848"/>
      <c r="D26" s="848"/>
      <c r="E26" s="848"/>
      <c r="F26" s="848"/>
      <c r="G26" s="848"/>
      <c r="H26" s="848"/>
      <c r="I26" s="848"/>
      <c r="J26" s="848"/>
      <c r="K26" s="848"/>
      <c r="L26" s="848"/>
      <c r="M26" s="848"/>
      <c r="N26" s="848"/>
      <c r="O26" s="848"/>
      <c r="P26" s="848"/>
      <c r="Q26" s="848"/>
      <c r="R26" s="364"/>
    </row>
    <row r="27" spans="1:19" s="271" customFormat="1" x14ac:dyDescent="0.25">
      <c r="A27" s="370" t="s">
        <v>302</v>
      </c>
      <c r="B27" s="848" t="s">
        <v>341</v>
      </c>
      <c r="C27" s="848"/>
      <c r="D27" s="848"/>
      <c r="E27" s="848"/>
      <c r="F27" s="848"/>
      <c r="G27" s="848"/>
      <c r="H27" s="848"/>
      <c r="I27" s="848"/>
      <c r="J27" s="848"/>
      <c r="K27" s="848"/>
      <c r="L27" s="848"/>
      <c r="M27" s="848"/>
      <c r="N27" s="848"/>
      <c r="O27" s="848"/>
      <c r="P27" s="848"/>
      <c r="Q27" s="848"/>
      <c r="R27" s="364"/>
    </row>
    <row r="28" spans="1:19" x14ac:dyDescent="0.25">
      <c r="A28" s="359"/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</row>
    <row r="29" spans="1:19" x14ac:dyDescent="0.25">
      <c r="A29" s="359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</row>
  </sheetData>
  <mergeCells count="21">
    <mergeCell ref="A1:R1"/>
    <mergeCell ref="B11:Q11"/>
    <mergeCell ref="B9:Q9"/>
    <mergeCell ref="B10:Q10"/>
    <mergeCell ref="B3:Q3"/>
    <mergeCell ref="B4:Q4"/>
    <mergeCell ref="B25:Q25"/>
    <mergeCell ref="B5:Q5"/>
    <mergeCell ref="B21:Q21"/>
    <mergeCell ref="B6:Q6"/>
    <mergeCell ref="B27:Q27"/>
    <mergeCell ref="B26:Q26"/>
    <mergeCell ref="B23:Q23"/>
    <mergeCell ref="B12:Q12"/>
    <mergeCell ref="B19:Q19"/>
    <mergeCell ref="B14:Q14"/>
    <mergeCell ref="B13:Q13"/>
    <mergeCell ref="B8:Q8"/>
    <mergeCell ref="B20:Q20"/>
    <mergeCell ref="B16:Q16"/>
    <mergeCell ref="B18:Q18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T16"/>
  <sheetViews>
    <sheetView view="pageBreakPreview" zoomScaleNormal="100" zoomScaleSheetLayoutView="100" workbookViewId="0">
      <selection activeCell="A4" sqref="A4"/>
    </sheetView>
  </sheetViews>
  <sheetFormatPr defaultColWidth="9.140625" defaultRowHeight="15" x14ac:dyDescent="0.25"/>
  <cols>
    <col min="1" max="1" width="60" style="357" customWidth="1"/>
    <col min="2" max="2" width="11.140625" style="358" customWidth="1"/>
    <col min="3" max="3" width="3.85546875" style="357" customWidth="1"/>
    <col min="4" max="4" width="3.85546875" style="416" customWidth="1"/>
    <col min="5" max="5" width="3.85546875" style="357" customWidth="1"/>
    <col min="6" max="6" width="9.85546875" style="357" customWidth="1"/>
    <col min="7" max="7" width="27.140625" style="416" customWidth="1"/>
    <col min="14" max="20" width="0" hidden="1" customWidth="1"/>
  </cols>
  <sheetData>
    <row r="1" spans="1:20" ht="45" customHeight="1" thickTop="1" x14ac:dyDescent="0.2">
      <c r="A1" s="854" t="s">
        <v>502</v>
      </c>
      <c r="B1" s="855"/>
      <c r="C1" s="855"/>
      <c r="D1" s="855"/>
      <c r="E1" s="855"/>
      <c r="F1" s="855"/>
      <c r="G1" s="855"/>
      <c r="H1" s="5"/>
      <c r="N1" s="856" t="s">
        <v>426</v>
      </c>
      <c r="O1" s="857"/>
      <c r="P1" s="857"/>
      <c r="Q1" s="857"/>
      <c r="R1" s="857"/>
      <c r="S1" s="857"/>
      <c r="T1" s="857"/>
    </row>
    <row r="2" spans="1:20" s="6" customFormat="1" ht="15" customHeight="1" x14ac:dyDescent="0.2">
      <c r="A2" s="508" t="s">
        <v>0</v>
      </c>
      <c r="B2" s="509" t="s">
        <v>465</v>
      </c>
      <c r="C2" s="510" t="str">
        <f>C4</f>
        <v>00</v>
      </c>
      <c r="D2" s="511">
        <f>D7</f>
        <v>0</v>
      </c>
      <c r="E2" s="511">
        <v>0</v>
      </c>
      <c r="F2" s="512"/>
      <c r="G2" s="513"/>
      <c r="H2" s="52"/>
      <c r="N2" s="157" t="s">
        <v>0</v>
      </c>
      <c r="O2" s="158">
        <v>32</v>
      </c>
      <c r="P2" s="334" t="s">
        <v>2</v>
      </c>
      <c r="Q2" s="160" t="s">
        <v>3</v>
      </c>
      <c r="R2" s="160" t="s">
        <v>10</v>
      </c>
      <c r="S2" s="334"/>
      <c r="T2" s="160"/>
    </row>
    <row r="3" spans="1:20" s="8" customFormat="1" ht="15" customHeight="1" x14ac:dyDescent="0.25">
      <c r="A3" s="554" t="s">
        <v>89</v>
      </c>
      <c r="B3" s="555"/>
      <c r="C3" s="556"/>
      <c r="D3" s="557"/>
      <c r="E3" s="558"/>
      <c r="F3" s="558"/>
      <c r="G3" s="559"/>
      <c r="I3"/>
      <c r="N3" s="124" t="s">
        <v>89</v>
      </c>
      <c r="O3" s="80"/>
      <c r="P3" s="81"/>
      <c r="Q3" s="82"/>
      <c r="R3" s="83"/>
      <c r="S3" s="83"/>
      <c r="T3" s="84"/>
    </row>
    <row r="4" spans="1:20" s="8" customFormat="1" ht="15" customHeight="1" x14ac:dyDescent="0.25">
      <c r="A4" s="526" t="s">
        <v>88</v>
      </c>
      <c r="B4" s="527"/>
      <c r="C4" s="528" t="str">
        <f>VLOOKUP(A4,'3200data'!A:D,3,FALSE)</f>
        <v>00</v>
      </c>
      <c r="D4" s="529"/>
      <c r="E4" s="530"/>
      <c r="F4" s="530"/>
      <c r="G4" s="531"/>
      <c r="I4"/>
      <c r="N4" s="132" t="s">
        <v>88</v>
      </c>
      <c r="O4" s="111"/>
      <c r="P4" s="112" t="s">
        <v>4</v>
      </c>
      <c r="Q4" s="112"/>
      <c r="R4" s="113"/>
      <c r="S4" s="113"/>
      <c r="T4" s="114"/>
    </row>
    <row r="5" spans="1:20" s="8" customFormat="1" ht="12" hidden="1" customHeight="1" x14ac:dyDescent="0.25">
      <c r="A5" s="521" t="s">
        <v>93</v>
      </c>
      <c r="B5" s="522"/>
      <c r="C5" s="523" t="s">
        <v>94</v>
      </c>
      <c r="D5" s="523"/>
      <c r="E5" s="524"/>
      <c r="F5" s="524"/>
      <c r="G5" s="525"/>
      <c r="I5"/>
      <c r="N5" s="133" t="s">
        <v>93</v>
      </c>
      <c r="O5" s="105"/>
      <c r="P5" s="48" t="s">
        <v>94</v>
      </c>
      <c r="Q5" s="48"/>
      <c r="R5" s="19"/>
      <c r="S5" s="19"/>
      <c r="T5" s="20"/>
    </row>
    <row r="6" spans="1:20" s="8" customFormat="1" ht="15" customHeight="1" x14ac:dyDescent="0.25">
      <c r="A6" s="550" t="s">
        <v>26</v>
      </c>
      <c r="B6" s="551"/>
      <c r="C6" s="552"/>
      <c r="D6" s="553"/>
      <c r="E6" s="552"/>
      <c r="F6" s="552"/>
      <c r="G6" s="553"/>
      <c r="I6"/>
      <c r="N6" s="124" t="s">
        <v>26</v>
      </c>
      <c r="O6" s="80"/>
      <c r="P6" s="83"/>
      <c r="Q6" s="84"/>
      <c r="R6" s="83"/>
      <c r="S6" s="83"/>
      <c r="T6" s="84"/>
    </row>
    <row r="7" spans="1:20" s="8" customFormat="1" ht="15" customHeight="1" x14ac:dyDescent="0.25">
      <c r="A7" s="534" t="s">
        <v>90</v>
      </c>
      <c r="B7" s="535"/>
      <c r="C7" s="530"/>
      <c r="D7" s="531">
        <f>VLOOKUP(A7,'3200data'!A:D,4,FALSE)</f>
        <v>0</v>
      </c>
      <c r="E7" s="531"/>
      <c r="F7" s="531"/>
      <c r="G7" s="531"/>
      <c r="I7"/>
      <c r="N7" s="135" t="s">
        <v>90</v>
      </c>
      <c r="O7" s="119"/>
      <c r="P7" s="113"/>
      <c r="Q7" s="114">
        <v>0</v>
      </c>
      <c r="R7" s="114"/>
      <c r="S7" s="114"/>
      <c r="T7" s="114"/>
    </row>
    <row r="8" spans="1:20" s="8" customFormat="1" ht="12" hidden="1" customHeight="1" x14ac:dyDescent="0.25">
      <c r="A8" s="532" t="s">
        <v>91</v>
      </c>
      <c r="B8" s="533"/>
      <c r="C8" s="524"/>
      <c r="D8" s="525">
        <v>4</v>
      </c>
      <c r="E8" s="525"/>
      <c r="F8" s="525"/>
      <c r="G8" s="525"/>
      <c r="I8"/>
      <c r="N8" s="136" t="s">
        <v>91</v>
      </c>
      <c r="O8" s="21"/>
      <c r="P8" s="19"/>
      <c r="Q8" s="20">
        <v>4</v>
      </c>
      <c r="R8" s="20"/>
      <c r="S8" s="20"/>
      <c r="T8" s="20"/>
    </row>
    <row r="9" spans="1:20" s="8" customFormat="1" ht="12" hidden="1" customHeight="1" x14ac:dyDescent="0.25">
      <c r="A9" s="536" t="s">
        <v>92</v>
      </c>
      <c r="B9" s="537"/>
      <c r="C9" s="538"/>
      <c r="D9" s="539">
        <v>5</v>
      </c>
      <c r="E9" s="539"/>
      <c r="F9" s="538"/>
      <c r="G9" s="540"/>
      <c r="I9"/>
      <c r="N9" s="133" t="s">
        <v>92</v>
      </c>
      <c r="O9" s="106"/>
      <c r="P9" s="49"/>
      <c r="Q9" s="20">
        <v>5</v>
      </c>
      <c r="R9" s="20"/>
      <c r="S9" s="49"/>
      <c r="T9" s="50"/>
    </row>
    <row r="10" spans="1:20" s="8" customFormat="1" ht="15" customHeight="1" x14ac:dyDescent="0.25">
      <c r="A10" s="546" t="s">
        <v>15</v>
      </c>
      <c r="B10" s="547" t="s">
        <v>11</v>
      </c>
      <c r="C10" s="548"/>
      <c r="D10" s="549"/>
      <c r="E10" s="549"/>
      <c r="F10" s="549"/>
      <c r="G10" s="549"/>
      <c r="I10"/>
      <c r="N10" s="142" t="s">
        <v>15</v>
      </c>
      <c r="O10" s="72" t="s">
        <v>11</v>
      </c>
      <c r="P10" s="254"/>
      <c r="Q10" s="94"/>
      <c r="R10" s="94"/>
      <c r="S10" s="94"/>
      <c r="T10" s="94"/>
    </row>
    <row r="11" spans="1:20" x14ac:dyDescent="0.25">
      <c r="A11" s="516" t="s">
        <v>359</v>
      </c>
      <c r="B11" s="517" t="s">
        <v>79</v>
      </c>
      <c r="C11" s="514"/>
      <c r="D11" s="515"/>
      <c r="E11" s="514"/>
      <c r="F11" s="514"/>
      <c r="G11" s="515"/>
      <c r="H11" s="52"/>
      <c r="N11" s="143" t="s">
        <v>359</v>
      </c>
      <c r="O11" s="69" t="s">
        <v>79</v>
      </c>
      <c r="P11" s="261"/>
      <c r="Q11" s="262"/>
      <c r="R11" s="261"/>
      <c r="S11" s="261"/>
      <c r="T11" s="262"/>
    </row>
    <row r="12" spans="1:20" x14ac:dyDescent="0.25">
      <c r="A12" s="516" t="s">
        <v>358</v>
      </c>
      <c r="B12" s="514" t="s">
        <v>82</v>
      </c>
      <c r="C12" s="514"/>
      <c r="D12" s="515"/>
      <c r="E12" s="514"/>
      <c r="F12" s="514"/>
      <c r="G12" s="515"/>
      <c r="H12" s="52"/>
      <c r="N12" s="144" t="s">
        <v>358</v>
      </c>
      <c r="O12" s="70" t="s">
        <v>82</v>
      </c>
      <c r="P12" s="234"/>
      <c r="Q12" s="235"/>
      <c r="R12" s="234"/>
      <c r="S12" s="234"/>
      <c r="T12" s="235"/>
    </row>
    <row r="13" spans="1:20" x14ac:dyDescent="0.25">
      <c r="A13" s="541" t="s">
        <v>436</v>
      </c>
      <c r="B13" s="530" t="s">
        <v>420</v>
      </c>
      <c r="C13" s="530"/>
      <c r="D13" s="531"/>
      <c r="E13" s="530"/>
      <c r="F13" s="530"/>
      <c r="G13" s="531"/>
      <c r="H13" s="52"/>
      <c r="N13" s="144" t="s">
        <v>436</v>
      </c>
      <c r="O13" s="70" t="s">
        <v>420</v>
      </c>
      <c r="P13" s="234"/>
      <c r="Q13" s="235"/>
      <c r="R13" s="234"/>
      <c r="S13" s="234"/>
      <c r="T13" s="235"/>
    </row>
    <row r="14" spans="1:20" x14ac:dyDescent="0.25">
      <c r="A14" s="542" t="s">
        <v>41</v>
      </c>
      <c r="B14" s="543"/>
      <c r="C14" s="544"/>
      <c r="D14" s="545"/>
      <c r="E14" s="544"/>
      <c r="F14" s="544"/>
      <c r="G14" s="545"/>
      <c r="N14" s="124" t="s">
        <v>41</v>
      </c>
      <c r="O14" s="80"/>
      <c r="P14" s="94"/>
      <c r="Q14" s="82"/>
      <c r="R14" s="94"/>
      <c r="S14" s="94"/>
      <c r="T14" s="82"/>
    </row>
    <row r="15" spans="1:20" ht="15" customHeight="1" thickBot="1" x14ac:dyDescent="0.3">
      <c r="A15" s="822" t="s">
        <v>95</v>
      </c>
      <c r="B15" s="518"/>
      <c r="C15" s="519"/>
      <c r="D15" s="520"/>
      <c r="E15" s="519"/>
      <c r="F15" s="519"/>
      <c r="G15" s="520"/>
      <c r="N15" s="327" t="s">
        <v>95</v>
      </c>
      <c r="O15" s="328"/>
      <c r="P15" s="329"/>
      <c r="Q15" s="330"/>
      <c r="R15" s="329"/>
      <c r="S15" s="329"/>
      <c r="T15" s="330"/>
    </row>
    <row r="16" spans="1:20" ht="15.75" thickTop="1" x14ac:dyDescent="0.25"/>
  </sheetData>
  <mergeCells count="2">
    <mergeCell ref="A1:G1"/>
    <mergeCell ref="N1:T1"/>
  </mergeCells>
  <phoneticPr fontId="0" type="noConversion"/>
  <dataValidations count="2">
    <dataValidation type="list" allowBlank="1" showInputMessage="1" showErrorMessage="1" sqref="A4">
      <formula1>$N$4:$N$5</formula1>
    </dataValidation>
    <dataValidation type="list" allowBlank="1" showInputMessage="1" showErrorMessage="1" sqref="A7">
      <formula1>$N$7:$N$9</formula1>
    </dataValidation>
  </dataValidation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&amp;RCAL Controls GBP price list July 2011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57" t="s">
        <v>0</v>
      </c>
      <c r="B1" s="158">
        <v>32</v>
      </c>
      <c r="C1" s="334" t="s">
        <v>2</v>
      </c>
      <c r="D1" s="160" t="s">
        <v>3</v>
      </c>
    </row>
    <row r="2" spans="1:4" x14ac:dyDescent="0.2">
      <c r="A2" s="124" t="s">
        <v>89</v>
      </c>
      <c r="B2" s="80"/>
      <c r="C2" s="81"/>
      <c r="D2" s="82"/>
    </row>
    <row r="3" spans="1:4" x14ac:dyDescent="0.2">
      <c r="A3" s="132" t="s">
        <v>88</v>
      </c>
      <c r="B3" s="111"/>
      <c r="C3" s="112" t="s">
        <v>4</v>
      </c>
      <c r="D3" s="112"/>
    </row>
    <row r="4" spans="1:4" x14ac:dyDescent="0.2">
      <c r="A4" s="133" t="s">
        <v>93</v>
      </c>
      <c r="B4" s="105"/>
      <c r="C4" s="48" t="s">
        <v>94</v>
      </c>
      <c r="D4" s="48"/>
    </row>
    <row r="5" spans="1:4" x14ac:dyDescent="0.2">
      <c r="A5" s="124" t="s">
        <v>26</v>
      </c>
      <c r="B5" s="80"/>
      <c r="C5" s="83"/>
      <c r="D5" s="84"/>
    </row>
    <row r="6" spans="1:4" x14ac:dyDescent="0.2">
      <c r="A6" s="135" t="s">
        <v>90</v>
      </c>
      <c r="B6" s="119"/>
      <c r="C6" s="113"/>
      <c r="D6" s="114">
        <v>0</v>
      </c>
    </row>
    <row r="7" spans="1:4" x14ac:dyDescent="0.2">
      <c r="A7" s="136" t="s">
        <v>91</v>
      </c>
      <c r="B7" s="21"/>
      <c r="C7" s="19"/>
      <c r="D7" s="20">
        <v>4</v>
      </c>
    </row>
    <row r="8" spans="1:4" x14ac:dyDescent="0.2">
      <c r="A8" s="133" t="s">
        <v>92</v>
      </c>
      <c r="B8" s="106"/>
      <c r="C8" s="49"/>
      <c r="D8" s="20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V53"/>
  <sheetViews>
    <sheetView view="pageBreakPreview" zoomScaleNormal="100" zoomScaleSheetLayoutView="130" workbookViewId="0">
      <selection activeCell="Q23" sqref="Q23"/>
    </sheetView>
  </sheetViews>
  <sheetFormatPr defaultRowHeight="15" x14ac:dyDescent="0.25"/>
  <cols>
    <col min="1" max="1" width="60" style="365" customWidth="1"/>
    <col min="2" max="2" width="11.140625" style="461" customWidth="1"/>
    <col min="3" max="3" width="3.85546875" style="365" customWidth="1"/>
    <col min="4" max="4" width="3.85546875" style="462" customWidth="1"/>
    <col min="5" max="6" width="3.85546875" style="365" customWidth="1"/>
    <col min="7" max="7" width="3.85546875" style="462" customWidth="1"/>
    <col min="8" max="8" width="9.140625" style="38"/>
    <col min="9" max="15" width="0" style="38" hidden="1" customWidth="1"/>
    <col min="16" max="22" width="9.140625" style="38"/>
    <col min="23" max="16384" width="9.140625" style="22"/>
  </cols>
  <sheetData>
    <row r="1" spans="1:22" ht="45" customHeight="1" thickTop="1" x14ac:dyDescent="0.25">
      <c r="A1" s="858" t="s">
        <v>503</v>
      </c>
      <c r="B1" s="859"/>
      <c r="C1" s="859"/>
      <c r="D1" s="859"/>
      <c r="E1" s="859"/>
      <c r="F1" s="859"/>
      <c r="G1" s="859"/>
      <c r="H1" s="39"/>
    </row>
    <row r="2" spans="1:22" s="24" customFormat="1" ht="15" customHeight="1" x14ac:dyDescent="0.2">
      <c r="A2" s="479" t="s">
        <v>0</v>
      </c>
      <c r="B2" s="480" t="s">
        <v>466</v>
      </c>
      <c r="C2" s="560" t="str">
        <f>C5</f>
        <v>00</v>
      </c>
      <c r="D2" s="483" t="s">
        <v>4</v>
      </c>
      <c r="E2" s="482">
        <f>E10</f>
        <v>0</v>
      </c>
      <c r="F2" s="481">
        <f>F15</f>
        <v>0</v>
      </c>
      <c r="G2" s="482">
        <f>G19</f>
        <v>0</v>
      </c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s="25" customFormat="1" ht="12" hidden="1" customHeight="1" x14ac:dyDescent="0.25">
      <c r="A3" s="429"/>
      <c r="B3" s="430"/>
      <c r="C3" s="431"/>
      <c r="D3" s="432"/>
      <c r="E3" s="433"/>
      <c r="F3" s="433"/>
      <c r="G3" s="433"/>
      <c r="H3" s="4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s="18" customFormat="1" ht="15" customHeight="1" x14ac:dyDescent="0.25">
      <c r="A4" s="571" t="s">
        <v>5</v>
      </c>
      <c r="B4" s="555"/>
      <c r="C4" s="556"/>
      <c r="D4" s="557"/>
      <c r="E4" s="558"/>
      <c r="F4" s="558"/>
      <c r="G4" s="559"/>
      <c r="H4" s="42"/>
      <c r="I4" s="40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s="18" customFormat="1" ht="15" customHeight="1" x14ac:dyDescent="0.25">
      <c r="A5" s="635" t="s">
        <v>19</v>
      </c>
      <c r="B5" s="632"/>
      <c r="C5" s="633" t="str">
        <f>VLOOKUP(A5,'3300data'!A:G,3,FALSE)</f>
        <v>00</v>
      </c>
      <c r="D5" s="634" t="s">
        <v>4</v>
      </c>
      <c r="E5" s="519"/>
      <c r="F5" s="519"/>
      <c r="G5" s="520"/>
      <c r="H5" s="42"/>
      <c r="I5" s="125" t="s">
        <v>19</v>
      </c>
      <c r="J5" s="77"/>
      <c r="K5" s="78" t="s">
        <v>4</v>
      </c>
      <c r="L5" s="78" t="s">
        <v>4</v>
      </c>
      <c r="M5" s="79"/>
      <c r="N5" s="79"/>
      <c r="O5" s="59"/>
      <c r="P5" s="42"/>
      <c r="Q5" s="42"/>
      <c r="R5" s="42"/>
      <c r="S5" s="42"/>
      <c r="T5" s="42"/>
      <c r="U5" s="42"/>
      <c r="V5" s="42"/>
    </row>
    <row r="6" spans="1:22" s="18" customFormat="1" ht="12" hidden="1" customHeight="1" x14ac:dyDescent="0.25">
      <c r="A6" s="434" t="s">
        <v>22</v>
      </c>
      <c r="B6" s="435"/>
      <c r="C6" s="436" t="s">
        <v>23</v>
      </c>
      <c r="D6" s="436" t="s">
        <v>4</v>
      </c>
      <c r="E6" s="437"/>
      <c r="F6" s="437"/>
      <c r="G6" s="438"/>
      <c r="H6" s="24"/>
      <c r="I6" s="126" t="s">
        <v>22</v>
      </c>
      <c r="J6" s="31"/>
      <c r="K6" s="32" t="s">
        <v>23</v>
      </c>
      <c r="L6" s="32" t="s">
        <v>4</v>
      </c>
      <c r="M6" s="33"/>
      <c r="N6" s="33"/>
      <c r="O6" s="30"/>
      <c r="P6" s="42"/>
      <c r="Q6" s="42"/>
      <c r="R6" s="42"/>
      <c r="S6" s="42"/>
      <c r="T6" s="42"/>
      <c r="U6" s="42"/>
      <c r="V6" s="42"/>
    </row>
    <row r="7" spans="1:22" s="18" customFormat="1" ht="12" hidden="1" customHeight="1" x14ac:dyDescent="0.25">
      <c r="A7" s="439" t="s">
        <v>20</v>
      </c>
      <c r="B7" s="440"/>
      <c r="C7" s="441" t="s">
        <v>21</v>
      </c>
      <c r="D7" s="441" t="s">
        <v>4</v>
      </c>
      <c r="E7" s="442"/>
      <c r="F7" s="442"/>
      <c r="G7" s="443"/>
      <c r="H7" s="42"/>
      <c r="I7" s="126" t="s">
        <v>20</v>
      </c>
      <c r="J7" s="31"/>
      <c r="K7" s="32" t="s">
        <v>21</v>
      </c>
      <c r="L7" s="32" t="s">
        <v>4</v>
      </c>
      <c r="M7" s="33"/>
      <c r="N7" s="33"/>
      <c r="O7" s="30"/>
      <c r="P7" s="42"/>
      <c r="Q7" s="42"/>
      <c r="R7" s="42"/>
      <c r="S7" s="42"/>
      <c r="T7" s="42"/>
      <c r="U7" s="42"/>
      <c r="V7" s="42"/>
    </row>
    <row r="8" spans="1:22" s="18" customFormat="1" ht="12" hidden="1" customHeight="1" x14ac:dyDescent="0.25">
      <c r="A8" s="636"/>
      <c r="B8" s="608"/>
      <c r="C8" s="609"/>
      <c r="D8" s="609"/>
      <c r="E8" s="610"/>
      <c r="F8" s="610"/>
      <c r="G8" s="454"/>
      <c r="H8" s="42"/>
      <c r="I8" s="127"/>
      <c r="J8" s="97"/>
      <c r="K8" s="98"/>
      <c r="L8" s="98"/>
      <c r="M8" s="99"/>
      <c r="N8" s="99"/>
      <c r="O8" s="100"/>
      <c r="P8" s="42"/>
      <c r="Q8" s="42"/>
      <c r="R8" s="42"/>
      <c r="S8" s="42"/>
      <c r="T8" s="42"/>
      <c r="U8" s="42"/>
      <c r="V8" s="42"/>
    </row>
    <row r="9" spans="1:22" s="18" customFormat="1" ht="15" customHeight="1" x14ac:dyDescent="0.25">
      <c r="A9" s="571" t="s">
        <v>6</v>
      </c>
      <c r="B9" s="555"/>
      <c r="C9" s="558"/>
      <c r="D9" s="559"/>
      <c r="E9" s="558"/>
      <c r="F9" s="558"/>
      <c r="G9" s="559"/>
      <c r="H9" s="42"/>
      <c r="I9" s="124" t="s">
        <v>6</v>
      </c>
      <c r="J9" s="80"/>
      <c r="K9" s="83"/>
      <c r="L9" s="84"/>
      <c r="M9" s="83"/>
      <c r="N9" s="83"/>
      <c r="O9" s="84"/>
      <c r="P9" s="42"/>
      <c r="Q9" s="42"/>
      <c r="R9" s="42"/>
      <c r="S9" s="42"/>
      <c r="T9" s="42"/>
      <c r="U9" s="42"/>
      <c r="V9" s="42"/>
    </row>
    <row r="10" spans="1:22" s="18" customFormat="1" ht="15" customHeight="1" x14ac:dyDescent="0.25">
      <c r="A10" s="640" t="s">
        <v>7</v>
      </c>
      <c r="B10" s="518"/>
      <c r="C10" s="519"/>
      <c r="D10" s="520"/>
      <c r="E10" s="520">
        <f>VLOOKUP(A10,'3300data'!A:G,5,FALSE)</f>
        <v>0</v>
      </c>
      <c r="F10" s="519"/>
      <c r="G10" s="520"/>
      <c r="H10" s="42"/>
      <c r="I10" s="128" t="s">
        <v>7</v>
      </c>
      <c r="J10" s="88"/>
      <c r="K10" s="79"/>
      <c r="L10" s="59"/>
      <c r="M10" s="59">
        <v>0</v>
      </c>
      <c r="N10" s="79"/>
      <c r="O10" s="59"/>
      <c r="P10" s="42"/>
      <c r="Q10" s="42"/>
      <c r="R10" s="42"/>
      <c r="S10" s="42"/>
      <c r="T10" s="42"/>
      <c r="U10" s="42"/>
      <c r="V10" s="42"/>
    </row>
    <row r="11" spans="1:22" s="18" customFormat="1" ht="12" hidden="1" customHeight="1" x14ac:dyDescent="0.25">
      <c r="A11" s="444" t="s">
        <v>25</v>
      </c>
      <c r="B11" s="637"/>
      <c r="C11" s="638"/>
      <c r="D11" s="639"/>
      <c r="E11" s="438">
        <v>2</v>
      </c>
      <c r="F11" s="638"/>
      <c r="G11" s="639"/>
      <c r="H11" s="24"/>
      <c r="I11" s="129" t="s">
        <v>25</v>
      </c>
      <c r="J11" s="34"/>
      <c r="K11" s="35"/>
      <c r="L11" s="36"/>
      <c r="M11" s="30">
        <v>2</v>
      </c>
      <c r="N11" s="35"/>
      <c r="O11" s="36"/>
      <c r="P11" s="42"/>
      <c r="Q11" s="42"/>
      <c r="R11" s="42"/>
      <c r="S11" s="42"/>
      <c r="T11" s="42"/>
      <c r="U11" s="42"/>
      <c r="V11" s="42"/>
    </row>
    <row r="12" spans="1:22" s="18" customFormat="1" ht="12" hidden="1" customHeight="1" x14ac:dyDescent="0.25">
      <c r="A12" s="446" t="s">
        <v>24</v>
      </c>
      <c r="B12" s="447"/>
      <c r="C12" s="448"/>
      <c r="D12" s="449"/>
      <c r="E12" s="443">
        <v>4</v>
      </c>
      <c r="F12" s="448"/>
      <c r="G12" s="449"/>
      <c r="H12" s="24"/>
      <c r="I12" s="129" t="s">
        <v>24</v>
      </c>
      <c r="J12" s="34"/>
      <c r="K12" s="35"/>
      <c r="L12" s="36"/>
      <c r="M12" s="30">
        <v>4</v>
      </c>
      <c r="N12" s="35"/>
      <c r="O12" s="36"/>
      <c r="P12" s="42"/>
      <c r="Q12" s="42"/>
      <c r="R12" s="42"/>
      <c r="S12" s="42"/>
      <c r="T12" s="42"/>
      <c r="U12" s="42"/>
      <c r="V12" s="42"/>
    </row>
    <row r="13" spans="1:22" s="18" customFormat="1" ht="12" hidden="1" customHeight="1" x14ac:dyDescent="0.25">
      <c r="A13" s="641"/>
      <c r="B13" s="642"/>
      <c r="C13" s="643"/>
      <c r="D13" s="644"/>
      <c r="E13" s="454"/>
      <c r="F13" s="643"/>
      <c r="G13" s="644"/>
      <c r="H13" s="42"/>
      <c r="I13" s="130"/>
      <c r="J13" s="101"/>
      <c r="K13" s="102"/>
      <c r="L13" s="103"/>
      <c r="M13" s="100"/>
      <c r="N13" s="102"/>
      <c r="O13" s="103"/>
      <c r="P13" s="42"/>
      <c r="Q13" s="42"/>
      <c r="R13" s="42"/>
      <c r="S13" s="42"/>
      <c r="T13" s="42"/>
      <c r="U13" s="42"/>
      <c r="V13" s="42"/>
    </row>
    <row r="14" spans="1:22" s="18" customFormat="1" ht="15" customHeight="1" x14ac:dyDescent="0.25">
      <c r="A14" s="571" t="s">
        <v>26</v>
      </c>
      <c r="B14" s="555"/>
      <c r="C14" s="558"/>
      <c r="D14" s="559"/>
      <c r="E14" s="558"/>
      <c r="F14" s="558"/>
      <c r="G14" s="559"/>
      <c r="H14" s="42"/>
      <c r="I14" s="124" t="s">
        <v>26</v>
      </c>
      <c r="J14" s="80"/>
      <c r="K14" s="83"/>
      <c r="L14" s="84"/>
      <c r="M14" s="83"/>
      <c r="N14" s="83"/>
      <c r="O14" s="84"/>
      <c r="P14" s="42"/>
      <c r="Q14" s="42"/>
      <c r="R14" s="42"/>
      <c r="S14" s="42"/>
      <c r="T14" s="42"/>
      <c r="U14" s="42"/>
      <c r="V14" s="42"/>
    </row>
    <row r="15" spans="1:22" s="7" customFormat="1" ht="15" customHeight="1" x14ac:dyDescent="0.25">
      <c r="A15" s="640" t="s">
        <v>27</v>
      </c>
      <c r="B15" s="518"/>
      <c r="C15" s="519"/>
      <c r="D15" s="520"/>
      <c r="E15" s="519"/>
      <c r="F15" s="520">
        <f>VLOOKUP('3300'!A15,'3300data'!A:G,6,FALSE)</f>
        <v>0</v>
      </c>
      <c r="G15" s="520"/>
      <c r="H15" s="43"/>
      <c r="I15" s="128" t="s">
        <v>27</v>
      </c>
      <c r="J15" s="88"/>
      <c r="K15" s="79"/>
      <c r="L15" s="59"/>
      <c r="M15" s="79"/>
      <c r="N15" s="59">
        <v>0</v>
      </c>
      <c r="O15" s="59"/>
      <c r="P15" s="43"/>
      <c r="Q15" s="43"/>
      <c r="R15" s="43"/>
      <c r="S15" s="43"/>
      <c r="T15" s="43"/>
      <c r="U15" s="43"/>
      <c r="V15" s="43"/>
    </row>
    <row r="16" spans="1:22" s="7" customFormat="1" ht="12" hidden="1" customHeight="1" x14ac:dyDescent="0.25">
      <c r="A16" s="444" t="s">
        <v>346</v>
      </c>
      <c r="B16" s="445"/>
      <c r="C16" s="437"/>
      <c r="D16" s="438"/>
      <c r="E16" s="437"/>
      <c r="F16" s="438">
        <v>3</v>
      </c>
      <c r="G16" s="438"/>
      <c r="H16" s="43"/>
      <c r="I16" s="129" t="s">
        <v>346</v>
      </c>
      <c r="J16" s="29"/>
      <c r="K16" s="33"/>
      <c r="L16" s="30"/>
      <c r="M16" s="33"/>
      <c r="N16" s="30">
        <v>3</v>
      </c>
      <c r="O16" s="30"/>
      <c r="P16" s="43"/>
      <c r="Q16" s="43"/>
      <c r="R16" s="43"/>
      <c r="S16" s="43"/>
      <c r="T16" s="43"/>
      <c r="U16" s="43"/>
      <c r="V16" s="43"/>
    </row>
    <row r="17" spans="1:22" s="7" customFormat="1" ht="12" hidden="1" customHeight="1" x14ac:dyDescent="0.25">
      <c r="A17" s="641"/>
      <c r="B17" s="452"/>
      <c r="C17" s="610"/>
      <c r="D17" s="454"/>
      <c r="E17" s="610"/>
      <c r="F17" s="454"/>
      <c r="G17" s="454"/>
      <c r="H17" s="43"/>
      <c r="I17" s="130"/>
      <c r="J17" s="104"/>
      <c r="K17" s="99"/>
      <c r="L17" s="100"/>
      <c r="M17" s="99"/>
      <c r="N17" s="100"/>
      <c r="O17" s="100"/>
      <c r="P17" s="43"/>
      <c r="Q17" s="43"/>
      <c r="R17" s="43"/>
      <c r="S17" s="43"/>
      <c r="T17" s="43"/>
      <c r="U17" s="43"/>
      <c r="V17" s="43"/>
    </row>
    <row r="18" spans="1:22" s="7" customFormat="1" ht="15" customHeight="1" x14ac:dyDescent="0.25">
      <c r="A18" s="571" t="s">
        <v>28</v>
      </c>
      <c r="B18" s="645"/>
      <c r="C18" s="646"/>
      <c r="D18" s="647"/>
      <c r="E18" s="646"/>
      <c r="F18" s="646"/>
      <c r="G18" s="647"/>
      <c r="H18" s="43"/>
      <c r="I18" s="124" t="s">
        <v>28</v>
      </c>
      <c r="J18" s="91"/>
      <c r="K18" s="92"/>
      <c r="L18" s="93"/>
      <c r="M18" s="92"/>
      <c r="N18" s="92"/>
      <c r="O18" s="93"/>
      <c r="P18" s="43"/>
      <c r="Q18" s="43"/>
      <c r="R18" s="43"/>
      <c r="S18" s="43"/>
      <c r="T18" s="43"/>
      <c r="U18" s="43"/>
      <c r="V18" s="43"/>
    </row>
    <row r="19" spans="1:22" s="7" customFormat="1" ht="15" customHeight="1" x14ac:dyDescent="0.25">
      <c r="A19" s="640" t="s">
        <v>29</v>
      </c>
      <c r="B19" s="518"/>
      <c r="C19" s="519"/>
      <c r="D19" s="520"/>
      <c r="E19" s="519"/>
      <c r="F19" s="519"/>
      <c r="G19" s="520">
        <f>VLOOKUP(A19,'3300data'!A:G,7,FALSE)</f>
        <v>0</v>
      </c>
      <c r="H19" s="39"/>
      <c r="I19" s="128" t="s">
        <v>29</v>
      </c>
      <c r="J19" s="88"/>
      <c r="K19" s="79"/>
      <c r="L19" s="59"/>
      <c r="M19" s="79"/>
      <c r="N19" s="79"/>
      <c r="O19" s="59">
        <v>0</v>
      </c>
      <c r="P19" s="43"/>
      <c r="Q19" s="43"/>
      <c r="R19" s="43"/>
      <c r="S19" s="43"/>
      <c r="T19" s="43"/>
      <c r="U19" s="43"/>
      <c r="V19" s="43"/>
    </row>
    <row r="20" spans="1:22" s="7" customFormat="1" ht="12" hidden="1" customHeight="1" x14ac:dyDescent="0.25">
      <c r="A20" s="444" t="s">
        <v>30</v>
      </c>
      <c r="B20" s="445"/>
      <c r="C20" s="437"/>
      <c r="D20" s="438"/>
      <c r="E20" s="437"/>
      <c r="F20" s="437"/>
      <c r="G20" s="438" t="s">
        <v>2</v>
      </c>
      <c r="H20" s="39"/>
      <c r="I20" s="129" t="s">
        <v>30</v>
      </c>
      <c r="J20" s="29"/>
      <c r="K20" s="33"/>
      <c r="L20" s="30"/>
      <c r="M20" s="33"/>
      <c r="N20" s="33"/>
      <c r="O20" s="30" t="s">
        <v>2</v>
      </c>
      <c r="P20" s="43"/>
      <c r="Q20" s="43"/>
      <c r="R20" s="43"/>
      <c r="S20" s="43"/>
      <c r="T20" s="43"/>
      <c r="U20" s="43"/>
      <c r="V20" s="43"/>
    </row>
    <row r="21" spans="1:22" s="26" customFormat="1" ht="12" hidden="1" customHeight="1" x14ac:dyDescent="0.25">
      <c r="A21" s="451"/>
      <c r="B21" s="452"/>
      <c r="C21" s="453"/>
      <c r="D21" s="454"/>
      <c r="E21" s="453"/>
      <c r="F21" s="453"/>
      <c r="G21" s="454"/>
      <c r="H21" s="44"/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26" customFormat="1" ht="15" customHeight="1" x14ac:dyDescent="0.25">
      <c r="A22" s="571" t="s">
        <v>41</v>
      </c>
      <c r="B22" s="555"/>
      <c r="C22" s="549"/>
      <c r="D22" s="557"/>
      <c r="E22" s="549"/>
      <c r="F22" s="549"/>
      <c r="G22" s="557"/>
      <c r="H22" s="44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15" customHeight="1" x14ac:dyDescent="0.25">
      <c r="A23" s="822" t="s">
        <v>504</v>
      </c>
      <c r="B23" s="518"/>
      <c r="C23" s="519"/>
      <c r="D23" s="520"/>
      <c r="E23" s="519"/>
      <c r="F23" s="519"/>
      <c r="G23" s="520"/>
    </row>
    <row r="24" spans="1:22" s="38" customFormat="1" ht="12.2" customHeight="1" x14ac:dyDescent="0.25">
      <c r="A24" s="455"/>
      <c r="B24" s="456"/>
      <c r="C24" s="455"/>
      <c r="D24" s="457"/>
      <c r="E24" s="455"/>
      <c r="F24" s="455"/>
      <c r="G24" s="457"/>
    </row>
    <row r="25" spans="1:22" s="38" customFormat="1" ht="12.2" customHeight="1" x14ac:dyDescent="0.25">
      <c r="A25" s="455"/>
      <c r="B25" s="456"/>
      <c r="C25" s="455"/>
      <c r="D25" s="457"/>
      <c r="E25" s="455"/>
      <c r="F25" s="455"/>
      <c r="G25" s="457"/>
    </row>
    <row r="26" spans="1:22" s="38" customFormat="1" ht="12.2" customHeight="1" x14ac:dyDescent="0.25">
      <c r="A26" s="458"/>
      <c r="B26" s="459"/>
      <c r="C26" s="458"/>
      <c r="D26" s="460"/>
      <c r="E26" s="458"/>
      <c r="F26" s="458"/>
      <c r="G26" s="460"/>
    </row>
    <row r="27" spans="1:22" s="38" customFormat="1" x14ac:dyDescent="0.25">
      <c r="A27" s="458"/>
      <c r="B27" s="459"/>
      <c r="C27" s="458"/>
      <c r="D27" s="460"/>
      <c r="E27" s="458"/>
      <c r="F27" s="458"/>
      <c r="G27" s="460"/>
    </row>
    <row r="28" spans="1:22" s="38" customFormat="1" x14ac:dyDescent="0.25">
      <c r="A28" s="458"/>
      <c r="B28" s="459"/>
      <c r="C28" s="458"/>
      <c r="D28" s="460"/>
      <c r="E28" s="458"/>
      <c r="F28" s="458"/>
      <c r="G28" s="460"/>
    </row>
    <row r="29" spans="1:22" s="38" customFormat="1" x14ac:dyDescent="0.25">
      <c r="A29" s="458"/>
      <c r="B29" s="459"/>
      <c r="C29" s="458"/>
      <c r="D29" s="460"/>
      <c r="E29" s="458"/>
      <c r="F29" s="458"/>
      <c r="G29" s="460"/>
    </row>
    <row r="30" spans="1:22" s="38" customFormat="1" x14ac:dyDescent="0.25">
      <c r="A30" s="458"/>
      <c r="B30" s="459"/>
      <c r="C30" s="458"/>
      <c r="D30" s="460"/>
      <c r="E30" s="458"/>
      <c r="F30" s="458"/>
      <c r="G30" s="460"/>
    </row>
    <row r="31" spans="1:22" s="38" customFormat="1" x14ac:dyDescent="0.25">
      <c r="A31" s="458"/>
      <c r="B31" s="459"/>
      <c r="C31" s="458"/>
      <c r="D31" s="460"/>
      <c r="E31" s="458"/>
      <c r="F31" s="458"/>
      <c r="G31" s="460"/>
    </row>
    <row r="32" spans="1:22" s="38" customFormat="1" x14ac:dyDescent="0.25">
      <c r="A32" s="458"/>
      <c r="B32" s="459"/>
      <c r="C32" s="458"/>
      <c r="D32" s="460"/>
      <c r="E32" s="458"/>
      <c r="F32" s="458"/>
      <c r="G32" s="460"/>
    </row>
    <row r="33" spans="1:7" s="38" customFormat="1" x14ac:dyDescent="0.25">
      <c r="A33" s="458"/>
      <c r="B33" s="459"/>
      <c r="C33" s="458"/>
      <c r="D33" s="460"/>
      <c r="E33" s="458"/>
      <c r="F33" s="458"/>
      <c r="G33" s="460"/>
    </row>
    <row r="34" spans="1:7" s="38" customFormat="1" x14ac:dyDescent="0.25">
      <c r="A34" s="458"/>
      <c r="B34" s="459"/>
      <c r="C34" s="458"/>
      <c r="D34" s="460"/>
      <c r="E34" s="458"/>
      <c r="F34" s="458"/>
      <c r="G34" s="460"/>
    </row>
    <row r="35" spans="1:7" s="38" customFormat="1" x14ac:dyDescent="0.25">
      <c r="A35" s="458"/>
      <c r="B35" s="459"/>
      <c r="C35" s="458"/>
      <c r="D35" s="460"/>
      <c r="E35" s="458"/>
      <c r="F35" s="458"/>
      <c r="G35" s="460"/>
    </row>
    <row r="36" spans="1:7" s="38" customFormat="1" x14ac:dyDescent="0.25">
      <c r="A36" s="458"/>
      <c r="B36" s="459"/>
      <c r="C36" s="458"/>
      <c r="D36" s="460"/>
      <c r="E36" s="458"/>
      <c r="F36" s="458"/>
      <c r="G36" s="460"/>
    </row>
    <row r="37" spans="1:7" s="38" customFormat="1" x14ac:dyDescent="0.25">
      <c r="A37" s="458"/>
      <c r="B37" s="459"/>
      <c r="C37" s="458"/>
      <c r="D37" s="460"/>
      <c r="E37" s="458"/>
      <c r="F37" s="458"/>
      <c r="G37" s="460"/>
    </row>
    <row r="38" spans="1:7" s="38" customFormat="1" x14ac:dyDescent="0.25">
      <c r="A38" s="458"/>
      <c r="B38" s="459"/>
      <c r="C38" s="458"/>
      <c r="D38" s="460"/>
      <c r="E38" s="458"/>
      <c r="F38" s="458"/>
      <c r="G38" s="460"/>
    </row>
    <row r="39" spans="1:7" s="38" customFormat="1" x14ac:dyDescent="0.25">
      <c r="A39" s="458"/>
      <c r="B39" s="459"/>
      <c r="C39" s="458"/>
      <c r="D39" s="460"/>
      <c r="E39" s="458"/>
      <c r="F39" s="458"/>
      <c r="G39" s="460"/>
    </row>
    <row r="40" spans="1:7" s="38" customFormat="1" x14ac:dyDescent="0.25">
      <c r="A40" s="458"/>
      <c r="B40" s="459"/>
      <c r="C40" s="458"/>
      <c r="D40" s="460"/>
      <c r="E40" s="458"/>
      <c r="F40" s="458"/>
      <c r="G40" s="460"/>
    </row>
    <row r="41" spans="1:7" s="38" customFormat="1" x14ac:dyDescent="0.25">
      <c r="A41" s="458"/>
      <c r="B41" s="459"/>
      <c r="C41" s="458"/>
      <c r="D41" s="460"/>
      <c r="E41" s="458"/>
      <c r="F41" s="458"/>
      <c r="G41" s="460"/>
    </row>
    <row r="42" spans="1:7" s="38" customFormat="1" x14ac:dyDescent="0.25">
      <c r="A42" s="458"/>
      <c r="B42" s="459"/>
      <c r="C42" s="458"/>
      <c r="D42" s="460"/>
      <c r="E42" s="458"/>
      <c r="F42" s="458"/>
      <c r="G42" s="460"/>
    </row>
    <row r="43" spans="1:7" s="38" customFormat="1" x14ac:dyDescent="0.25">
      <c r="A43" s="458"/>
      <c r="B43" s="459"/>
      <c r="C43" s="458"/>
      <c r="D43" s="460"/>
      <c r="E43" s="458"/>
      <c r="F43" s="458"/>
      <c r="G43" s="460"/>
    </row>
    <row r="44" spans="1:7" s="38" customFormat="1" x14ac:dyDescent="0.25">
      <c r="A44" s="458"/>
      <c r="B44" s="459"/>
      <c r="C44" s="458"/>
      <c r="D44" s="460"/>
      <c r="E44" s="458"/>
      <c r="F44" s="458"/>
      <c r="G44" s="460"/>
    </row>
    <row r="45" spans="1:7" s="38" customFormat="1" x14ac:dyDescent="0.25">
      <c r="A45" s="458"/>
      <c r="B45" s="459"/>
      <c r="C45" s="458"/>
      <c r="D45" s="460"/>
      <c r="E45" s="458"/>
      <c r="F45" s="458"/>
      <c r="G45" s="460"/>
    </row>
    <row r="46" spans="1:7" s="38" customFormat="1" x14ac:dyDescent="0.25">
      <c r="A46" s="458"/>
      <c r="B46" s="459"/>
      <c r="C46" s="458"/>
      <c r="D46" s="460"/>
      <c r="E46" s="458"/>
      <c r="F46" s="458"/>
      <c r="G46" s="460"/>
    </row>
    <row r="47" spans="1:7" s="38" customFormat="1" x14ac:dyDescent="0.25">
      <c r="A47" s="458"/>
      <c r="B47" s="459"/>
      <c r="C47" s="458"/>
      <c r="D47" s="460"/>
      <c r="E47" s="458"/>
      <c r="F47" s="458"/>
      <c r="G47" s="460"/>
    </row>
    <row r="48" spans="1:7" s="38" customFormat="1" x14ac:dyDescent="0.25">
      <c r="A48" s="458"/>
      <c r="B48" s="459"/>
      <c r="C48" s="458"/>
      <c r="D48" s="460"/>
      <c r="E48" s="458"/>
      <c r="F48" s="458"/>
      <c r="G48" s="460"/>
    </row>
    <row r="49" spans="1:7" s="38" customFormat="1" x14ac:dyDescent="0.25">
      <c r="A49" s="458"/>
      <c r="B49" s="459"/>
      <c r="C49" s="458"/>
      <c r="D49" s="460"/>
      <c r="E49" s="458"/>
      <c r="F49" s="458"/>
      <c r="G49" s="460"/>
    </row>
    <row r="50" spans="1:7" s="38" customFormat="1" x14ac:dyDescent="0.25">
      <c r="A50" s="458"/>
      <c r="B50" s="459"/>
      <c r="C50" s="458"/>
      <c r="D50" s="460"/>
      <c r="E50" s="458"/>
      <c r="F50" s="458"/>
      <c r="G50" s="460"/>
    </row>
    <row r="51" spans="1:7" s="38" customFormat="1" x14ac:dyDescent="0.25">
      <c r="A51" s="458"/>
      <c r="B51" s="459"/>
      <c r="C51" s="458"/>
      <c r="D51" s="460"/>
      <c r="E51" s="458"/>
      <c r="F51" s="458"/>
      <c r="G51" s="460"/>
    </row>
    <row r="52" spans="1:7" s="38" customFormat="1" x14ac:dyDescent="0.25">
      <c r="A52" s="458"/>
      <c r="B52" s="459"/>
      <c r="C52" s="458"/>
      <c r="D52" s="460"/>
      <c r="E52" s="458"/>
      <c r="F52" s="458"/>
      <c r="G52" s="460"/>
    </row>
    <row r="53" spans="1:7" s="38" customFormat="1" x14ac:dyDescent="0.25">
      <c r="A53" s="458"/>
      <c r="B53" s="459"/>
      <c r="C53" s="458"/>
      <c r="D53" s="460"/>
      <c r="E53" s="458"/>
      <c r="F53" s="458"/>
      <c r="G53" s="460"/>
    </row>
  </sheetData>
  <mergeCells count="1">
    <mergeCell ref="A1:G1"/>
  </mergeCells>
  <phoneticPr fontId="0" type="noConversion"/>
  <dataValidations count="4">
    <dataValidation type="list" allowBlank="1" showInputMessage="1" showErrorMessage="1" sqref="A5">
      <formula1>$I$5:$I$7</formula1>
    </dataValidation>
    <dataValidation type="list" allowBlank="1" showInputMessage="1" showErrorMessage="1" sqref="A10">
      <formula1>$I$10:$I$12</formula1>
    </dataValidation>
    <dataValidation type="list" allowBlank="1" showInputMessage="1" showErrorMessage="1" sqref="A15">
      <formula1>$I$15:$I$16</formula1>
    </dataValidation>
    <dataValidation type="list" allowBlank="1" showInputMessage="1" showErrorMessage="1" sqref="A19">
      <formula1>$I$19:$I$20</formula1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>
    <oddFooter>&amp;RCAL Controls GBP price list July 2011</oddFooter>
  </headerFooter>
  <rowBreaks count="1" manualBreakCount="1">
    <brk id="1" max="6" man="1"/>
  </rowBreaks>
  <colBreaks count="1" manualBreakCount="1">
    <brk id="3" max="23" man="1"/>
  </colBreaks>
  <ignoredErrors>
    <ignoredError sqref="C6:C7 D5:D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125" t="s">
        <v>19</v>
      </c>
      <c r="B1" s="77"/>
      <c r="C1" s="78" t="s">
        <v>4</v>
      </c>
      <c r="D1" s="78" t="s">
        <v>4</v>
      </c>
      <c r="E1" s="79"/>
      <c r="F1" s="79"/>
      <c r="G1" s="59"/>
    </row>
    <row r="2" spans="1:7" x14ac:dyDescent="0.2">
      <c r="A2" s="126" t="s">
        <v>22</v>
      </c>
      <c r="B2" s="31"/>
      <c r="C2" s="32" t="s">
        <v>23</v>
      </c>
      <c r="D2" s="32" t="s">
        <v>4</v>
      </c>
      <c r="E2" s="33"/>
      <c r="F2" s="33"/>
      <c r="G2" s="30"/>
    </row>
    <row r="3" spans="1:7" x14ac:dyDescent="0.2">
      <c r="A3" s="126" t="s">
        <v>20</v>
      </c>
      <c r="B3" s="31"/>
      <c r="C3" s="32" t="s">
        <v>21</v>
      </c>
      <c r="D3" s="32" t="s">
        <v>4</v>
      </c>
      <c r="E3" s="33"/>
      <c r="F3" s="33"/>
      <c r="G3" s="30"/>
    </row>
    <row r="4" spans="1:7" x14ac:dyDescent="0.2">
      <c r="A4" s="127"/>
      <c r="B4" s="97"/>
      <c r="C4" s="98"/>
      <c r="D4" s="98"/>
      <c r="E4" s="99"/>
      <c r="F4" s="99"/>
      <c r="G4" s="100"/>
    </row>
    <row r="5" spans="1:7" x14ac:dyDescent="0.2">
      <c r="A5" s="124" t="s">
        <v>6</v>
      </c>
      <c r="B5" s="80"/>
      <c r="C5" s="83"/>
      <c r="D5" s="84"/>
      <c r="E5" s="83"/>
      <c r="F5" s="83"/>
      <c r="G5" s="84"/>
    </row>
    <row r="6" spans="1:7" x14ac:dyDescent="0.2">
      <c r="A6" s="128" t="s">
        <v>7</v>
      </c>
      <c r="B6" s="88"/>
      <c r="C6" s="79"/>
      <c r="D6" s="59"/>
      <c r="E6" s="59">
        <v>0</v>
      </c>
      <c r="F6" s="79"/>
      <c r="G6" s="59"/>
    </row>
    <row r="7" spans="1:7" x14ac:dyDescent="0.2">
      <c r="A7" s="129" t="s">
        <v>25</v>
      </c>
      <c r="B7" s="34"/>
      <c r="C7" s="35"/>
      <c r="D7" s="36"/>
      <c r="E7" s="30">
        <v>2</v>
      </c>
      <c r="F7" s="35"/>
      <c r="G7" s="36"/>
    </row>
    <row r="8" spans="1:7" x14ac:dyDescent="0.2">
      <c r="A8" s="129" t="s">
        <v>24</v>
      </c>
      <c r="B8" s="34"/>
      <c r="C8" s="35"/>
      <c r="D8" s="36"/>
      <c r="E8" s="30">
        <v>4</v>
      </c>
      <c r="F8" s="35"/>
      <c r="G8" s="36"/>
    </row>
    <row r="9" spans="1:7" x14ac:dyDescent="0.2">
      <c r="A9" s="130"/>
      <c r="B9" s="101"/>
      <c r="C9" s="102"/>
      <c r="D9" s="103"/>
      <c r="E9" s="100"/>
      <c r="F9" s="102"/>
      <c r="G9" s="103"/>
    </row>
    <row r="10" spans="1:7" x14ac:dyDescent="0.2">
      <c r="A10" s="124" t="s">
        <v>26</v>
      </c>
      <c r="B10" s="80"/>
      <c r="C10" s="83"/>
      <c r="D10" s="84"/>
      <c r="E10" s="83"/>
      <c r="F10" s="83"/>
      <c r="G10" s="84"/>
    </row>
    <row r="11" spans="1:7" x14ac:dyDescent="0.2">
      <c r="A11" s="128" t="s">
        <v>27</v>
      </c>
      <c r="B11" s="88"/>
      <c r="C11" s="79"/>
      <c r="D11" s="59"/>
      <c r="E11" s="79"/>
      <c r="F11" s="59">
        <v>0</v>
      </c>
      <c r="G11" s="59"/>
    </row>
    <row r="12" spans="1:7" x14ac:dyDescent="0.2">
      <c r="A12" s="129" t="s">
        <v>346</v>
      </c>
      <c r="B12" s="29"/>
      <c r="C12" s="33"/>
      <c r="D12" s="30"/>
      <c r="E12" s="33"/>
      <c r="F12" s="30">
        <v>3</v>
      </c>
      <c r="G12" s="30"/>
    </row>
    <row r="13" spans="1:7" x14ac:dyDescent="0.2">
      <c r="A13" s="130"/>
      <c r="B13" s="104"/>
      <c r="C13" s="99"/>
      <c r="D13" s="100"/>
      <c r="E13" s="99"/>
      <c r="F13" s="100"/>
      <c r="G13" s="100"/>
    </row>
    <row r="14" spans="1:7" x14ac:dyDescent="0.2">
      <c r="A14" s="124" t="s">
        <v>28</v>
      </c>
      <c r="B14" s="91"/>
      <c r="C14" s="92"/>
      <c r="D14" s="93"/>
      <c r="E14" s="92"/>
      <c r="F14" s="92"/>
      <c r="G14" s="93"/>
    </row>
    <row r="15" spans="1:7" x14ac:dyDescent="0.2">
      <c r="A15" s="128" t="s">
        <v>29</v>
      </c>
      <c r="B15" s="88"/>
      <c r="C15" s="79"/>
      <c r="D15" s="59"/>
      <c r="E15" s="79"/>
      <c r="F15" s="79"/>
      <c r="G15" s="59">
        <v>0</v>
      </c>
    </row>
    <row r="16" spans="1:7" x14ac:dyDescent="0.2">
      <c r="A16" s="129" t="s">
        <v>30</v>
      </c>
      <c r="B16" s="29"/>
      <c r="C16" s="33"/>
      <c r="D16" s="30"/>
      <c r="E16" s="33"/>
      <c r="F16" s="33"/>
      <c r="G16" s="30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17</vt:i4>
      </vt:variant>
    </vt:vector>
  </HeadingPairs>
  <TitlesOfParts>
    <vt:vector size="48" baseType="lpstr">
      <vt:lpstr>eCAL</vt:lpstr>
      <vt:lpstr>4600</vt:lpstr>
      <vt:lpstr>4600data</vt:lpstr>
      <vt:lpstr>4600 Options</vt:lpstr>
      <vt:lpstr>3200</vt:lpstr>
      <vt:lpstr>3200data</vt:lpstr>
      <vt:lpstr>3300</vt:lpstr>
      <vt:lpstr>3300data</vt:lpstr>
      <vt:lpstr>9300</vt:lpstr>
      <vt:lpstr>9300data</vt:lpstr>
      <vt:lpstr>9400</vt:lpstr>
      <vt:lpstr>9400data</vt:lpstr>
      <vt:lpstr>9500P</vt:lpstr>
      <vt:lpstr>9500data</vt:lpstr>
      <vt:lpstr>33-95P accs</vt:lpstr>
      <vt:lpstr>CALogix</vt:lpstr>
      <vt:lpstr>CALOGIXdata</vt:lpstr>
      <vt:lpstr>CALogix accs</vt:lpstr>
      <vt:lpstr>Th'stats ETxx</vt:lpstr>
      <vt:lpstr>ETdata</vt:lpstr>
      <vt:lpstr>Th'stats EDTxx</vt:lpstr>
      <vt:lpstr>EDTdata</vt:lpstr>
      <vt:lpstr>Timers &amp; ind's</vt:lpstr>
      <vt:lpstr>TimerData</vt:lpstr>
      <vt:lpstr>9900</vt:lpstr>
      <vt:lpstr>9900data</vt:lpstr>
      <vt:lpstr>9900 accs</vt:lpstr>
      <vt:lpstr>9900accsdata</vt:lpstr>
      <vt:lpstr>6000</vt:lpstr>
      <vt:lpstr>8000</vt:lpstr>
      <vt:lpstr>eCALdata</vt:lpstr>
      <vt:lpstr>'3200'!Print_Area</vt:lpstr>
      <vt:lpstr>'3300'!Print_Area</vt:lpstr>
      <vt:lpstr>'33-95P accs'!Print_Area</vt:lpstr>
      <vt:lpstr>'4600'!Print_Area</vt:lpstr>
      <vt:lpstr>'4600 Options'!Print_Area</vt:lpstr>
      <vt:lpstr>'6000'!Print_Area</vt:lpstr>
      <vt:lpstr>'8000'!Print_Area</vt:lpstr>
      <vt:lpstr>'9300'!Print_Area</vt:lpstr>
      <vt:lpstr>'9400'!Print_Area</vt:lpstr>
      <vt:lpstr>'9500P'!Print_Area</vt:lpstr>
      <vt:lpstr>'9900'!Print_Area</vt:lpstr>
      <vt:lpstr>'9900 accs'!Print_Area</vt:lpstr>
      <vt:lpstr>CALogix!Print_Area</vt:lpstr>
      <vt:lpstr>'CALogix accs'!Print_Area</vt:lpstr>
      <vt:lpstr>'Th''stats EDTxx'!Print_Area</vt:lpstr>
      <vt:lpstr>'Th''stats ETxx'!Print_Area</vt:lpstr>
      <vt:lpstr>'Timers &amp; ind''s'!Print_Area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2011-06-16T09:19:55Z</cp:lastPrinted>
  <dcterms:created xsi:type="dcterms:W3CDTF">1999-11-16T12:21:18Z</dcterms:created>
  <dcterms:modified xsi:type="dcterms:W3CDTF">2013-08-12T18:20:38Z</dcterms:modified>
</cp:coreProperties>
</file>